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5360" windowHeight="7695"/>
  </bookViews>
  <sheets>
    <sheet name="ABP" sheetId="1" r:id="rId1"/>
    <sheet name="Collab Courses" sheetId="2" r:id="rId2"/>
    <sheet name="Funding Gap" sheetId="4" r:id="rId3"/>
    <sheet name="Funding Sources" sheetId="3" state="hidden" r:id="rId4"/>
  </sheets>
  <definedNames>
    <definedName name="_xlnm.Print_Area" localSheetId="0">ABP!$A$1:$H$87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4" l="1"/>
  <c r="I91" i="4"/>
  <c r="F62" i="1" l="1"/>
  <c r="I96" i="4"/>
  <c r="I79" i="4"/>
  <c r="I65" i="4"/>
  <c r="I39" i="4"/>
  <c r="I85" i="4"/>
  <c r="I57" i="4"/>
  <c r="I50" i="4"/>
  <c r="I17" i="4"/>
  <c r="I41" i="4"/>
  <c r="C87" i="4" l="1"/>
  <c r="F86" i="4"/>
  <c r="E86" i="4"/>
  <c r="D86" i="4"/>
  <c r="C86" i="4"/>
  <c r="H84" i="4"/>
  <c r="I84" i="4" s="1"/>
  <c r="I83" i="4"/>
  <c r="I82" i="4"/>
  <c r="I80" i="4"/>
  <c r="F74" i="4"/>
  <c r="E74" i="4"/>
  <c r="C74" i="4"/>
  <c r="I73" i="4"/>
  <c r="I72" i="4"/>
  <c r="I71" i="4"/>
  <c r="I70" i="4"/>
  <c r="D69" i="4"/>
  <c r="D74" i="4" s="1"/>
  <c r="I68" i="4"/>
  <c r="I66" i="4"/>
  <c r="H64" i="4"/>
  <c r="H63" i="4"/>
  <c r="H62" i="4"/>
  <c r="H61" i="4"/>
  <c r="H60" i="4"/>
  <c r="H59" i="4"/>
  <c r="H58" i="4"/>
  <c r="H56" i="4"/>
  <c r="H54" i="4"/>
  <c r="H53" i="4"/>
  <c r="H52" i="4"/>
  <c r="H51" i="4"/>
  <c r="C43" i="4"/>
  <c r="F42" i="4"/>
  <c r="E42" i="4"/>
  <c r="D42" i="4"/>
  <c r="C42" i="4"/>
  <c r="H40" i="4"/>
  <c r="I40" i="4" s="1"/>
  <c r="I42" i="4" s="1"/>
  <c r="H38" i="4"/>
  <c r="H37" i="4"/>
  <c r="H36" i="4"/>
  <c r="H35" i="4"/>
  <c r="H34" i="4"/>
  <c r="C29" i="4"/>
  <c r="D28" i="4"/>
  <c r="C28" i="4"/>
  <c r="I27" i="4"/>
  <c r="I26" i="4"/>
  <c r="I25" i="4"/>
  <c r="I24" i="4"/>
  <c r="I23" i="4"/>
  <c r="I22" i="4"/>
  <c r="H20" i="4"/>
  <c r="H19" i="4"/>
  <c r="H18" i="4"/>
  <c r="H16" i="4"/>
  <c r="H14" i="4"/>
  <c r="H13" i="4"/>
  <c r="H12" i="4"/>
  <c r="H11" i="4"/>
  <c r="H9" i="4"/>
  <c r="H8" i="4"/>
  <c r="C44" i="4" l="1"/>
  <c r="H28" i="4"/>
  <c r="I28" i="4"/>
  <c r="H74" i="4"/>
  <c r="H42" i="4"/>
  <c r="I86" i="4"/>
  <c r="H86" i="4"/>
  <c r="I69" i="4"/>
  <c r="I74" i="4" s="1"/>
  <c r="C75" i="4"/>
  <c r="C88" i="4" s="1"/>
  <c r="C89" i="4" s="1"/>
  <c r="H89" i="4" l="1"/>
  <c r="I89" i="4"/>
  <c r="I95" i="4" s="1"/>
  <c r="I97" i="4" s="1"/>
  <c r="I98" i="4" s="1"/>
  <c r="L76" i="3" l="1"/>
  <c r="L36" i="3"/>
  <c r="J36" i="3"/>
  <c r="J38" i="3" s="1"/>
  <c r="J76" i="3"/>
  <c r="J48" i="3"/>
  <c r="L78" i="3"/>
  <c r="F62" i="3"/>
  <c r="K78" i="3"/>
  <c r="J78" i="3"/>
  <c r="K77" i="3"/>
  <c r="L75" i="3"/>
  <c r="L74" i="3"/>
  <c r="L73" i="3"/>
  <c r="K72" i="3"/>
  <c r="K67" i="3"/>
  <c r="J67" i="3"/>
  <c r="L66" i="3"/>
  <c r="L62" i="3"/>
  <c r="L67" i="3" s="1"/>
  <c r="L63" i="3"/>
  <c r="L64" i="3"/>
  <c r="L65" i="3"/>
  <c r="L61" i="3"/>
  <c r="L60" i="3"/>
  <c r="J59" i="3"/>
  <c r="J58" i="3"/>
  <c r="J57" i="3"/>
  <c r="J56" i="3"/>
  <c r="J55" i="3"/>
  <c r="J54" i="3"/>
  <c r="J53" i="3"/>
  <c r="J52" i="3"/>
  <c r="K51" i="3"/>
  <c r="J50" i="3"/>
  <c r="J49" i="3"/>
  <c r="J47" i="3"/>
  <c r="J46" i="3"/>
  <c r="K45" i="3"/>
  <c r="L38" i="3"/>
  <c r="K38" i="3"/>
  <c r="K37" i="3"/>
  <c r="J35" i="3"/>
  <c r="J34" i="3"/>
  <c r="J33" i="3"/>
  <c r="J32" i="3"/>
  <c r="J31" i="3"/>
  <c r="J30" i="3"/>
  <c r="L25" i="3"/>
  <c r="K25" i="3"/>
  <c r="J25" i="3"/>
  <c r="L24" i="3"/>
  <c r="L23" i="3"/>
  <c r="L22" i="3"/>
  <c r="L21" i="3"/>
  <c r="L20" i="3"/>
  <c r="L19" i="3"/>
  <c r="J18" i="3"/>
  <c r="J17" i="3"/>
  <c r="J16" i="3"/>
  <c r="K15" i="3"/>
  <c r="J14" i="3"/>
  <c r="J13" i="3"/>
  <c r="J12" i="3"/>
  <c r="K81" i="3" l="1"/>
  <c r="J81" i="3"/>
  <c r="L81" i="3"/>
  <c r="J11" i="3" l="1"/>
  <c r="J10" i="3"/>
  <c r="J8" i="3"/>
  <c r="J7" i="3"/>
  <c r="E79" i="3"/>
  <c r="H78" i="3"/>
  <c r="G78" i="3"/>
  <c r="F78" i="3"/>
  <c r="E78" i="3"/>
  <c r="E68" i="3"/>
  <c r="E80" i="3" s="1"/>
  <c r="H67" i="3"/>
  <c r="G67" i="3"/>
  <c r="F67" i="3"/>
  <c r="E67" i="3"/>
  <c r="E39" i="3"/>
  <c r="E40" i="3" s="1"/>
  <c r="H38" i="3"/>
  <c r="G38" i="3"/>
  <c r="F38" i="3"/>
  <c r="E38" i="3"/>
  <c r="E26" i="3"/>
  <c r="F25" i="3"/>
  <c r="E25" i="3"/>
  <c r="E79" i="1"/>
  <c r="F78" i="1"/>
  <c r="E78" i="1"/>
  <c r="E81" i="3" l="1"/>
  <c r="E83" i="3" s="1"/>
  <c r="F25" i="1"/>
  <c r="E39" i="1"/>
  <c r="F38" i="1"/>
  <c r="H78" i="1" l="1"/>
  <c r="G78" i="1"/>
  <c r="E68" i="1"/>
  <c r="H67" i="1"/>
  <c r="G67" i="1"/>
  <c r="F67" i="1"/>
  <c r="E67" i="1"/>
  <c r="H38" i="1"/>
  <c r="G38" i="1"/>
  <c r="E38" i="1"/>
  <c r="E26" i="1"/>
  <c r="E40" i="1" s="1"/>
  <c r="E25" i="1"/>
  <c r="E80" i="1" l="1"/>
  <c r="E81" i="1" s="1"/>
  <c r="E83" i="1" s="1"/>
</calcChain>
</file>

<file path=xl/sharedStrings.xml><?xml version="1.0" encoding="utf-8"?>
<sst xmlns="http://schemas.openxmlformats.org/spreadsheetml/2006/main" count="659" uniqueCount="236">
  <si>
    <t>SubProgramme: 8 Development planning and administration</t>
  </si>
  <si>
    <t>Objective of the organization : To improve public sector management and development planning in support of economic and social transformation in Africa through training and other capacity-development activities</t>
  </si>
  <si>
    <t>EA (a): Enhanced capacity of member States for results-oriented development planning, including long-term visioning, sectoral policy design and planning, urban and regional planning and decentralized planning</t>
  </si>
  <si>
    <t xml:space="preserve">INDICATORS AND TARGETS </t>
  </si>
  <si>
    <t>PPB OUTPUTS</t>
  </si>
  <si>
    <t xml:space="preserve">KEY ACTIVITIES </t>
  </si>
  <si>
    <t>GENDER MARKERS</t>
  </si>
  <si>
    <t xml:space="preserve">BUDGET </t>
  </si>
  <si>
    <t>Gender Markers</t>
  </si>
  <si>
    <t>(USD)</t>
  </si>
  <si>
    <t>RB</t>
  </si>
  <si>
    <t>XB</t>
  </si>
  <si>
    <t>RPTC</t>
  </si>
  <si>
    <t>DA</t>
  </si>
  <si>
    <t>Definition of Terms of Reference for the Papers; Commissioning the Author; Reviewing, editing and publishing the paper, which may also be used for the contents of IDEP’s trainings.</t>
  </si>
  <si>
    <r>
      <t xml:space="preserve"> - </t>
    </r>
    <r>
      <rPr>
        <b/>
        <sz val="11"/>
        <rFont val="Calibri"/>
        <family val="2"/>
        <scheme val="minor"/>
      </rPr>
      <t>Two (2)</t>
    </r>
    <r>
      <rPr>
        <sz val="11"/>
        <rFont val="Calibri"/>
        <family val="2"/>
        <scheme val="minor"/>
      </rPr>
      <t xml:space="preserve"> </t>
    </r>
    <r>
      <rPr>
        <b/>
        <sz val="11"/>
        <rFont val="Calibri"/>
        <family val="2"/>
        <scheme val="minor"/>
      </rPr>
      <t>IDEP policy briefs on development planning derived from Fellowship research papers</t>
    </r>
  </si>
  <si>
    <r>
      <t xml:space="preserve">                                                                                                                  </t>
    </r>
    <r>
      <rPr>
        <b/>
        <sz val="11"/>
        <color theme="1"/>
        <rFont val="Calibri"/>
        <family val="2"/>
        <scheme val="minor"/>
      </rPr>
      <t>(ii) Increased number of national and/or subnational public sector departments and institutions in the Africa region deploying new policies, approaches and tools for development planning and implementation</t>
    </r>
    <r>
      <rPr>
        <sz val="11"/>
        <color theme="1"/>
        <rFont val="Calibri"/>
        <family val="2"/>
        <scheme val="minor"/>
      </rPr>
      <t xml:space="preserve"> in line with guidelines and recommendations emanating from the interventions of the subprogramme
Performance measures: 
Estimate: 2014-2015:      30
</t>
    </r>
    <r>
      <rPr>
        <b/>
        <sz val="11"/>
        <color theme="1"/>
        <rFont val="Calibri"/>
        <family val="2"/>
        <scheme val="minor"/>
      </rPr>
      <t xml:space="preserve">Target: 2016-17:               35 </t>
    </r>
    <r>
      <rPr>
        <sz val="11"/>
        <color theme="1"/>
        <rFont val="Calibri"/>
        <family val="2"/>
        <scheme val="minor"/>
      </rPr>
      <t xml:space="preserve">                                    
</t>
    </r>
  </si>
  <si>
    <r>
      <rPr>
        <i/>
        <u/>
        <sz val="12.5"/>
        <color theme="1"/>
        <rFont val="Calibri"/>
        <family val="2"/>
        <scheme val="minor"/>
      </rPr>
      <t>(iii) Booklets, pamphlets, fact sheets, wallcharts, information kits:</t>
    </r>
    <r>
      <rPr>
        <sz val="12.5"/>
        <color theme="1"/>
        <rFont val="Calibri"/>
        <family val="2"/>
        <scheme val="minor"/>
      </rPr>
      <t xml:space="preserve">     </t>
    </r>
    <r>
      <rPr>
        <b/>
        <sz val="11"/>
        <color theme="1"/>
        <rFont val="Calibri"/>
        <family val="2"/>
        <scheme val="minor"/>
      </rPr>
      <t xml:space="preserve">                                                                        - One (1) set of information kit comprising items branded by the Institute (bags, pens, notepads, brochures, t-chirts, folders etc.)</t>
    </r>
  </si>
  <si>
    <t xml:space="preserve">Designing, editing, translation, printing and dissemination of information kit and other materials to enhance the visibility of IDEP across the African continent.  </t>
  </si>
  <si>
    <t>Drafting of ToR and agreeing with the Speaker; facilitation of the lecture at the IDEP Headquarters; drafting of the press release of the lecture and a policy brief, based on the main policy recommendations made at the lecture.</t>
  </si>
  <si>
    <r>
      <rPr>
        <i/>
        <u/>
        <sz val="12.5"/>
        <color theme="1"/>
        <rFont val="Calibri"/>
        <family val="2"/>
        <scheme val="minor"/>
      </rPr>
      <t xml:space="preserve">(v) Electronic, audio and video issuances:  </t>
    </r>
    <r>
      <rPr>
        <sz val="12.5"/>
        <color theme="1"/>
        <rFont val="Calibri"/>
        <family val="2"/>
        <scheme val="minor"/>
      </rPr>
      <t xml:space="preserve"> </t>
    </r>
    <r>
      <rPr>
        <sz val="11"/>
        <color theme="1"/>
        <rFont val="Calibri"/>
        <family val="2"/>
        <scheme val="minor"/>
      </rPr>
      <t xml:space="preserve">                      - </t>
    </r>
    <r>
      <rPr>
        <b/>
        <sz val="11"/>
        <color theme="1"/>
        <rFont val="Calibri"/>
        <family val="2"/>
        <scheme val="minor"/>
      </rPr>
      <t xml:space="preserve">One (1) CD-ROM documentary on the main substantive topics of the subprogramme      </t>
    </r>
    <r>
      <rPr>
        <sz val="11"/>
        <color theme="1"/>
        <rFont val="Calibri"/>
        <family val="2"/>
        <scheme val="minor"/>
      </rPr>
      <t xml:space="preserve">                          </t>
    </r>
  </si>
  <si>
    <t>Drafting of the ToR and commissioning of a documentary; Review throughout the work towards its finalization; organisation of a public launch and wide dissemination.</t>
  </si>
  <si>
    <t>Definition of ToR for the advisory missions and commissioning of the consultants; review and processing of the advisory mission report; organisation of post-advisory mission evaluation sessions with the mission beneficiary member State or national/regional institution, which also allows identifying institutional capacity needs to be addressed through training &amp; capacity development programmes.</t>
  </si>
  <si>
    <t>Selection of fellows, request for nominating authority letter for acceptance of study leave and contracting fellows; review, editing, and publication of fellowship reports, which include recommendations aimed at helping address national/ subregional/continental development challenges &amp; may also be used for the contents of the IDEP’s trainings.</t>
  </si>
  <si>
    <r>
      <rPr>
        <i/>
        <u/>
        <sz val="12.5"/>
        <color theme="1"/>
        <rFont val="Calibri"/>
        <family val="2"/>
        <scheme val="minor"/>
      </rPr>
      <t xml:space="preserve">(iv) Training courses:    </t>
    </r>
    <r>
      <rPr>
        <sz val="11"/>
        <color theme="1"/>
        <rFont val="Calibri"/>
        <family val="2"/>
        <scheme val="minor"/>
      </rPr>
      <t xml:space="preserve">                                                                              -</t>
    </r>
    <r>
      <rPr>
        <b/>
        <sz val="11"/>
        <color theme="1"/>
        <rFont val="Calibri"/>
        <family val="2"/>
        <scheme val="minor"/>
      </rPr>
      <t xml:space="preserve"> One course on data and statistical analysis </t>
    </r>
    <r>
      <rPr>
        <sz val="11"/>
        <color theme="1"/>
        <rFont val="Calibri"/>
        <family val="2"/>
        <scheme val="minor"/>
      </rPr>
      <t>delivered to 25 mid-to senior-level public officials from organs of African member States to build their skills and expose them to best practices in collecting, analysing and interpreting statistical data for their economies</t>
    </r>
  </si>
  <si>
    <t>Selection of candidates by selection committee &amp; request of the nominating authority letter for acceptance of study leave; development of the course curriculum, including module contents that provide a balanced combination of theories/techniques and practices/ideas; delivery of the programme; evaluation of the course, whose results are used to further enhance the quality &amp; relevance of the program</t>
  </si>
  <si>
    <r>
      <t>. One (1) course on macroeconomic modelling</t>
    </r>
    <r>
      <rPr>
        <sz val="11"/>
        <color theme="1"/>
        <rFont val="Calibri"/>
        <family val="2"/>
        <scheme val="minor"/>
      </rPr>
      <t xml:space="preserve"> delivered to 25 senior-level public officials from organs of African member States responsible for macroeconomic modelling to expose them to best practices and tools in modelling</t>
    </r>
  </si>
  <si>
    <t>Same activities as above</t>
  </si>
  <si>
    <r>
      <rPr>
        <b/>
        <sz val="11"/>
        <rFont val="Calibri"/>
        <family val="2"/>
        <scheme val="minor"/>
      </rPr>
      <t>.</t>
    </r>
    <r>
      <rPr>
        <b/>
        <sz val="11"/>
        <color rgb="FFFF0000"/>
        <rFont val="Calibri"/>
        <family val="2"/>
        <scheme val="minor"/>
      </rPr>
      <t xml:space="preserve"> </t>
    </r>
    <r>
      <rPr>
        <b/>
        <sz val="11"/>
        <rFont val="Calibri"/>
        <family val="2"/>
        <scheme val="minor"/>
      </rPr>
      <t xml:space="preserve">One </t>
    </r>
    <r>
      <rPr>
        <b/>
        <sz val="11"/>
        <color theme="1"/>
        <rFont val="Calibri"/>
        <family val="2"/>
        <scheme val="minor"/>
      </rPr>
      <t xml:space="preserve">(1) course on social policy for development planners </t>
    </r>
    <r>
      <rPr>
        <sz val="11"/>
        <color theme="1"/>
        <rFont val="Calibri"/>
        <family val="2"/>
        <scheme val="minor"/>
      </rPr>
      <t>delivered to 25 selected development planners from African member States to enhance their appreciation of, and therefore inclusion into, development planning of social development aspects</t>
    </r>
  </si>
  <si>
    <t>Same activities as for IDEP-only short courses mentioned above</t>
  </si>
  <si>
    <r>
      <t xml:space="preserve">. </t>
    </r>
    <r>
      <rPr>
        <b/>
        <sz val="11"/>
        <color theme="1"/>
        <rFont val="Calibri"/>
        <family val="2"/>
        <scheme val="minor"/>
      </rPr>
      <t>One (1) training in statistics (East Africa)</t>
    </r>
  </si>
  <si>
    <t xml:space="preserve">. One (1) workshop on policy mapping and social investment, with planning and budget specialists </t>
  </si>
  <si>
    <t>. One (1) workshop on demographic dividend, with planning experts and heads of specialized agencies</t>
  </si>
  <si>
    <t>. One (1) course on fundamentals of development planning</t>
  </si>
  <si>
    <t>. One (1) course on monitoring the implementation of regional and global instruments using the African Gender and Development Index for the remaining 14 countries from the five subregions of Africa</t>
  </si>
  <si>
    <t>SUBTOTAL BY BUDGET CATEGORY</t>
  </si>
  <si>
    <t xml:space="preserve">SUBTOTAL (PPB OUTPUTS) </t>
  </si>
  <si>
    <t>NON  PPB OUTPUTS</t>
  </si>
  <si>
    <t>KEY ACTIVITIES</t>
  </si>
  <si>
    <t>BUDGET</t>
  </si>
  <si>
    <t>Distribution of the report from the previous Governing Council meeting, report of the Director, management report, audited financial statement and Technical Advisory Committee report; servicing of the meeting and drafting of a list of its key decisions, including in terms of the strategic direction of the Institute as well as the annual programme of work and budget; drafting of the meeting report for review &amp; adoption at the next session</t>
  </si>
  <si>
    <r>
      <t xml:space="preserve">. </t>
    </r>
    <r>
      <rPr>
        <b/>
        <sz val="11"/>
        <rFont val="Calibri"/>
        <family val="2"/>
        <scheme val="minor"/>
      </rPr>
      <t>Two (2) annual sessions of the Technical Advisory Committee</t>
    </r>
  </si>
  <si>
    <t xml:space="preserve">Preparation, publication and distribution of the report of the Director at the Meeting of the Governing Council. </t>
  </si>
  <si>
    <t>Preparation, publication and presentation of the Report of the Director at the meeting of the Technical Advisory Committee.</t>
  </si>
  <si>
    <r>
      <t>.</t>
    </r>
    <r>
      <rPr>
        <b/>
        <sz val="11"/>
        <color theme="1"/>
        <rFont val="Calibri"/>
        <family val="2"/>
        <scheme val="minor"/>
      </rPr>
      <t xml:space="preserve"> Impact/Tracer Studies with trainees &amp; nominating authorities</t>
    </r>
  </si>
  <si>
    <t>SUBTOTAL (NON PPB OUTPUTS)</t>
  </si>
  <si>
    <t>TOTAL BUDGET FOR EA b</t>
  </si>
  <si>
    <t>TOTAL BUDGET FOR EA a</t>
  </si>
  <si>
    <r>
      <t xml:space="preserve">                                                                                                                                                                                                                                                  (i) Increased number of countries, ministerial departments and subnational units adopting and applying appropriate planning approaches and policies </t>
    </r>
    <r>
      <rPr>
        <sz val="11"/>
        <color theme="1"/>
        <rFont val="Calibri"/>
        <family val="2"/>
        <scheme val="minor"/>
      </rPr>
      <t xml:space="preserve">for the attainment of their strategic goals and objectives in line with the subprogramme’s guidelines and recommendations         </t>
    </r>
    <r>
      <rPr>
        <b/>
        <sz val="11"/>
        <color theme="1"/>
        <rFont val="Calibri"/>
        <family val="2"/>
        <scheme val="minor"/>
      </rPr>
      <t xml:space="preserve">                                                                                                                                                                                                              </t>
    </r>
  </si>
  <si>
    <r>
      <rPr>
        <sz val="11"/>
        <color theme="1"/>
        <rFont val="Calibri"/>
        <family val="2"/>
        <scheme val="minor"/>
      </rPr>
      <t xml:space="preserve">Performance measures:                                                             Estimate: 2014-2015:     18   </t>
    </r>
    <r>
      <rPr>
        <b/>
        <sz val="11"/>
        <color theme="1"/>
        <rFont val="Calibri"/>
        <family val="2"/>
        <scheme val="minor"/>
      </rPr>
      <t xml:space="preserve">                                                 Target: 2016-2017:          25</t>
    </r>
  </si>
  <si>
    <t>EA (b):Strengthened capacity of member States to develop and deploy better approaches to Economic policy formulation, management, monitoring and evaluation</t>
  </si>
  <si>
    <t>Preparation of concept notes for the dialogue; Coordination of the policy dialogue; Publication of the dialogue report</t>
  </si>
  <si>
    <r>
      <rPr>
        <b/>
        <u/>
        <sz val="13"/>
        <color theme="1"/>
        <rFont val="Calibri"/>
        <family val="2"/>
        <scheme val="minor"/>
      </rPr>
      <t xml:space="preserve">(b) Other substantive activities: </t>
    </r>
    <r>
      <rPr>
        <b/>
        <sz val="13"/>
        <color theme="1"/>
        <rFont val="Calibri"/>
        <family val="2"/>
        <scheme val="minor"/>
      </rPr>
      <t xml:space="preserve">    </t>
    </r>
    <r>
      <rPr>
        <sz val="11"/>
        <color theme="1"/>
        <rFont val="Calibri"/>
        <family val="2"/>
        <scheme val="minor"/>
      </rPr>
      <t xml:space="preserve">                                       </t>
    </r>
    <r>
      <rPr>
        <i/>
        <u/>
        <sz val="11"/>
        <color theme="1"/>
        <rFont val="Calibri"/>
        <family val="2"/>
        <scheme val="minor"/>
      </rPr>
      <t>(i) Non-recurrent publications:</t>
    </r>
    <r>
      <rPr>
        <i/>
        <sz val="11"/>
        <color theme="1"/>
        <rFont val="Calibri"/>
        <family val="2"/>
        <scheme val="minor"/>
      </rPr>
      <t xml:space="preserve"> </t>
    </r>
    <r>
      <rPr>
        <b/>
        <i/>
        <sz val="11"/>
        <color theme="1"/>
        <rFont val="Calibri"/>
        <family val="2"/>
        <scheme val="minor"/>
      </rPr>
      <t xml:space="preserve">   </t>
    </r>
    <r>
      <rPr>
        <b/>
        <sz val="11"/>
        <color theme="1"/>
        <rFont val="Calibri"/>
        <family val="2"/>
        <scheme val="minor"/>
      </rPr>
      <t xml:space="preserve">                                               </t>
    </r>
    <r>
      <rPr>
        <sz val="11"/>
        <color theme="1"/>
        <rFont val="Calibri"/>
        <family val="2"/>
        <scheme val="minor"/>
      </rPr>
      <t>-</t>
    </r>
    <r>
      <rPr>
        <b/>
        <sz val="11"/>
        <color theme="1"/>
        <rFont val="Calibri"/>
        <family val="2"/>
        <scheme val="minor"/>
      </rPr>
      <t xml:space="preserve"> One (1) IDEP discussion paper presented by authors to a diverse audience at research-related events;                                                                                                                                                                             </t>
    </r>
  </si>
  <si>
    <t>Identification of the field project site to be visited; organization of the visit and of a post-visit  evaluation session.</t>
  </si>
  <si>
    <r>
      <rPr>
        <i/>
        <u/>
        <sz val="12.5"/>
        <color theme="1"/>
        <rFont val="Calibri"/>
        <family val="2"/>
        <scheme val="minor"/>
      </rPr>
      <t xml:space="preserve">(iv) Training courses: </t>
    </r>
    <r>
      <rPr>
        <sz val="11"/>
        <color theme="1"/>
        <rFont val="Calibri"/>
        <family val="2"/>
        <scheme val="minor"/>
      </rPr>
      <t xml:space="preserve">                                                           . </t>
    </r>
    <r>
      <rPr>
        <b/>
        <sz val="11"/>
        <color theme="1"/>
        <rFont val="Calibri"/>
        <family val="2"/>
        <scheme val="minor"/>
      </rPr>
      <t xml:space="preserve">One (1) course on regional integration </t>
    </r>
    <r>
      <rPr>
        <sz val="11"/>
        <color theme="1"/>
        <rFont val="Calibri"/>
        <family val="2"/>
        <scheme val="minor"/>
      </rPr>
      <t>delivered to 25 public officials from organs of African member States to enhance their policymaking skills in regional integration</t>
    </r>
  </si>
  <si>
    <r>
      <rPr>
        <b/>
        <sz val="11"/>
        <color theme="1"/>
        <rFont val="Calibri"/>
        <family val="2"/>
        <scheme val="minor"/>
      </rPr>
      <t xml:space="preserve">. One (1) course on agricultural policy </t>
    </r>
    <r>
      <rPr>
        <sz val="11"/>
        <color theme="1"/>
        <rFont val="Calibri"/>
        <family val="2"/>
        <scheme val="minor"/>
      </rPr>
      <t>delivered to 25 senior-level public officials from organs of African member States to expose them to best practices in the formulation and implementation of agricultural policy</t>
    </r>
  </si>
  <si>
    <t>same activities as above</t>
  </si>
  <si>
    <r>
      <t xml:space="preserve">. </t>
    </r>
    <r>
      <rPr>
        <b/>
        <sz val="11"/>
        <color theme="1"/>
        <rFont val="Calibri"/>
        <family val="2"/>
        <scheme val="minor"/>
      </rPr>
      <t xml:space="preserve">One (1)  course on international trade policy </t>
    </r>
    <r>
      <rPr>
        <sz val="11"/>
        <color theme="1"/>
        <rFont val="Calibri"/>
        <family val="2"/>
        <scheme val="minor"/>
      </rPr>
      <t>delivered to 25 senior-level public officials from organs of African member States to expose them to best practices in understanding, working with, contributing to, and critiquing international trade policies</t>
    </r>
  </si>
  <si>
    <r>
      <rPr>
        <b/>
        <sz val="11"/>
        <color theme="1"/>
        <rFont val="Calibri"/>
        <family val="2"/>
        <scheme val="minor"/>
      </rPr>
      <t>. One (1) course on international trade negotiations</t>
    </r>
    <r>
      <rPr>
        <sz val="11"/>
        <color theme="1"/>
        <rFont val="Calibri"/>
        <family val="2"/>
        <scheme val="minor"/>
      </rPr>
      <t xml:space="preserve"> delivered to 25 senior-level public officials from organs of African member States to expose them to improve their understanding of international trade and expose them to best practices in approaching international trade negotiations</t>
    </r>
  </si>
  <si>
    <r>
      <t xml:space="preserve">. </t>
    </r>
    <r>
      <rPr>
        <b/>
        <sz val="11"/>
        <rFont val="Calibri"/>
        <family val="2"/>
        <scheme val="minor"/>
      </rPr>
      <t>One (1) session on mining policy, minerals and mining contracts, and minerals and mining regulatory framework delivered to 25 public officials</t>
    </r>
    <r>
      <rPr>
        <b/>
        <sz val="11"/>
        <color rgb="FFFF0000"/>
        <rFont val="Calibri"/>
        <family val="2"/>
        <scheme val="minor"/>
      </rPr>
      <t xml:space="preserve"> </t>
    </r>
    <r>
      <rPr>
        <b/>
        <sz val="11"/>
        <color theme="1"/>
        <rFont val="Calibri"/>
        <family val="2"/>
        <scheme val="minor"/>
      </rPr>
      <t>of African member States</t>
    </r>
    <r>
      <rPr>
        <sz val="11"/>
        <color theme="1"/>
        <rFont val="Calibri"/>
        <family val="2"/>
        <scheme val="minor"/>
      </rPr>
      <t xml:space="preserve"> to build and enhance their capacity in articulating and managing mining and minerals issues</t>
    </r>
  </si>
  <si>
    <r>
      <t xml:space="preserve">. </t>
    </r>
    <r>
      <rPr>
        <b/>
        <sz val="11"/>
        <color theme="1"/>
        <rFont val="Calibri"/>
        <family val="2"/>
        <scheme val="minor"/>
      </rPr>
      <t>One (1) session on mining policy, minerals and mining contracts, and minerals and mining regulatory framework delivered to 25 parliamentarians and civil society officials of African member States</t>
    </r>
    <r>
      <rPr>
        <sz val="11"/>
        <color theme="1"/>
        <rFont val="Calibri"/>
        <family val="2"/>
        <scheme val="minor"/>
      </rPr>
      <t xml:space="preserve"> to build and enhance their capacity in articulating and managing mining and minerals issues</t>
    </r>
  </si>
  <si>
    <t xml:space="preserve">. One (1) training of experts and policymakers on inclusive green economy and structural transformation —West and East Africa (with small island developing States) </t>
  </si>
  <si>
    <r>
      <rPr>
        <i/>
        <u/>
        <sz val="12.5"/>
        <rFont val="Calibri"/>
        <family val="2"/>
        <scheme val="minor"/>
      </rPr>
      <t>(v) IDEP trainings/workshops/seminars organized in collaboration with other ECA Divisions:</t>
    </r>
    <r>
      <rPr>
        <sz val="11"/>
        <rFont val="Calibri"/>
        <family val="2"/>
        <scheme val="minor"/>
      </rPr>
      <t xml:space="preserve">                                                                                      . </t>
    </r>
    <r>
      <rPr>
        <b/>
        <sz val="11"/>
        <rFont val="Calibri"/>
        <family val="2"/>
        <scheme val="minor"/>
      </rPr>
      <t xml:space="preserve">One (1) training on strengthening tourism data management in national economic output accounting </t>
    </r>
  </si>
  <si>
    <t xml:space="preserve">. One (1) course on modelling for structural transformation </t>
  </si>
  <si>
    <t>. One (1) course on managing illicit financial flows</t>
  </si>
  <si>
    <r>
      <t>.</t>
    </r>
    <r>
      <rPr>
        <b/>
        <sz val="11"/>
        <color rgb="FFFF0000"/>
        <rFont val="Calibri"/>
        <family val="2"/>
        <scheme val="minor"/>
      </rPr>
      <t xml:space="preserve"> </t>
    </r>
    <r>
      <rPr>
        <b/>
        <sz val="11"/>
        <rFont val="Calibri"/>
        <family val="2"/>
        <scheme val="minor"/>
      </rPr>
      <t xml:space="preserve">One (1) short </t>
    </r>
    <r>
      <rPr>
        <b/>
        <sz val="11"/>
        <color theme="1"/>
        <rFont val="Calibri"/>
        <family val="2"/>
        <scheme val="minor"/>
      </rPr>
      <t>course on gender and economic policy management in French and English</t>
    </r>
  </si>
  <si>
    <t xml:space="preserve">OVERALL TOTAL FOR THE SUBPROGRAMME BY CATEGORY (EA a + EA b) </t>
  </si>
  <si>
    <t xml:space="preserve">TOTAL POST REQUIREMENTS FOR THE SUBPROGRAMME </t>
  </si>
  <si>
    <t>OVERALL SUBPROGRAMME TOTAL</t>
  </si>
  <si>
    <r>
      <t xml:space="preserve">RISKS AND MITIGATION: </t>
    </r>
    <r>
      <rPr>
        <i/>
        <sz val="12"/>
        <color theme="1"/>
        <rFont val="Times New Roman"/>
        <family val="1"/>
      </rPr>
      <t>List anticipated risks and mitigating  measure(s ) for each risk</t>
    </r>
  </si>
  <si>
    <r>
      <rPr>
        <b/>
        <sz val="11"/>
        <color theme="1"/>
        <rFont val="Calibri"/>
        <family val="2"/>
        <scheme val="minor"/>
      </rPr>
      <t xml:space="preserve">(iii) Increased number of participants acknowledging that they have benefited from the training activities of the subprogramme to improve their work in development planning, public administration and results-based management                                                                                                                                                                                                   </t>
    </r>
    <r>
      <rPr>
        <sz val="11"/>
        <color theme="1"/>
        <rFont val="Calibri"/>
        <family val="2"/>
        <scheme val="minor"/>
      </rPr>
      <t xml:space="preserve">
                                                                                              Performance measures: 
Estimate: 2014-2015: 9
</t>
    </r>
    <r>
      <rPr>
        <b/>
        <sz val="11"/>
        <color theme="1"/>
        <rFont val="Calibri"/>
        <family val="2"/>
        <scheme val="minor"/>
      </rPr>
      <t>Target: 2016-17: 9</t>
    </r>
    <r>
      <rPr>
        <sz val="11"/>
        <color theme="1"/>
        <rFont val="Calibri"/>
        <family val="2"/>
        <scheme val="minor"/>
      </rPr>
      <t xml:space="preserve">
</t>
    </r>
  </si>
  <si>
    <r>
      <rPr>
        <b/>
        <sz val="11"/>
        <color theme="1"/>
        <rFont val="Calibri"/>
        <family val="2"/>
        <scheme val="minor"/>
      </rPr>
      <t>(ii) Increased number of national and/or subnational public sector departments and institutions in the Africa region deploying new policies, approaches and tools for development planning and implementation</t>
    </r>
    <r>
      <rPr>
        <sz val="11"/>
        <color theme="1"/>
        <rFont val="Calibri"/>
        <family val="2"/>
        <scheme val="minor"/>
      </rPr>
      <t xml:space="preserve"> in line with guidelines and recommendations emanating from the interventions of the subprogramme.                                                                                                                                                                                                                                                                                                                                                                                                                                                                                               Performance measures:                                                           Estimate: 2014-2015:     30                                                      </t>
    </r>
    <r>
      <rPr>
        <b/>
        <sz val="11"/>
        <color theme="1"/>
        <rFont val="Calibri"/>
        <family val="2"/>
        <scheme val="minor"/>
      </rPr>
      <t xml:space="preserve">Target: 2016-17:               35      </t>
    </r>
    <r>
      <rPr>
        <sz val="11"/>
        <color theme="1"/>
        <rFont val="Calibri"/>
        <family val="2"/>
        <scheme val="minor"/>
      </rPr>
      <t xml:space="preserve">      </t>
    </r>
  </si>
  <si>
    <r>
      <t>(i) Increased number of countries adopting new or enhanced approaches to development policy formulation and management</t>
    </r>
    <r>
      <rPr>
        <sz val="11"/>
        <color theme="1"/>
        <rFont val="Calibri"/>
        <family val="2"/>
        <scheme val="minor"/>
      </rPr>
      <t xml:space="preserve"> in line with the recommendations of the subprogramme
Performance measures: 
Estimate: 2014-2015:      18</t>
    </r>
    <r>
      <rPr>
        <b/>
        <sz val="11"/>
        <color theme="1"/>
        <rFont val="Calibri"/>
        <family val="2"/>
        <scheme val="minor"/>
      </rPr>
      <t xml:space="preserve">
Target: 2016-17:                25</t>
    </r>
  </si>
  <si>
    <r>
      <rPr>
        <b/>
        <u/>
        <sz val="13"/>
        <color theme="1"/>
        <rFont val="Calibri"/>
        <family val="2"/>
        <scheme val="minor"/>
      </rPr>
      <t xml:space="preserve">(b) Other substantive activities: </t>
    </r>
    <r>
      <rPr>
        <sz val="11"/>
        <color theme="1"/>
        <rFont val="Calibri"/>
        <family val="2"/>
        <scheme val="minor"/>
      </rPr>
      <t xml:space="preserve">                                           </t>
    </r>
    <r>
      <rPr>
        <i/>
        <u/>
        <sz val="12.5"/>
        <color theme="1"/>
        <rFont val="Calibri"/>
        <family val="2"/>
        <scheme val="minor"/>
      </rPr>
      <t>(i) Non-recurrent publications:</t>
    </r>
    <r>
      <rPr>
        <i/>
        <sz val="12.5"/>
        <color theme="1"/>
        <rFont val="Calibri"/>
        <family val="2"/>
        <scheme val="minor"/>
      </rPr>
      <t xml:space="preserve"> </t>
    </r>
    <r>
      <rPr>
        <b/>
        <i/>
        <sz val="12.5"/>
        <color theme="1"/>
        <rFont val="Calibri"/>
        <family val="2"/>
        <scheme val="minor"/>
      </rPr>
      <t xml:space="preserve">     </t>
    </r>
    <r>
      <rPr>
        <b/>
        <i/>
        <sz val="11"/>
        <color theme="1"/>
        <rFont val="Calibri"/>
        <family val="2"/>
        <scheme val="minor"/>
      </rPr>
      <t xml:space="preserve"> </t>
    </r>
    <r>
      <rPr>
        <b/>
        <sz val="11"/>
        <color theme="1"/>
        <rFont val="Calibri"/>
        <family val="2"/>
        <scheme val="minor"/>
      </rPr>
      <t xml:space="preserve">                                            </t>
    </r>
    <r>
      <rPr>
        <sz val="11"/>
        <color theme="1"/>
        <rFont val="Calibri"/>
        <family val="2"/>
        <scheme val="minor"/>
      </rPr>
      <t>-</t>
    </r>
    <r>
      <rPr>
        <b/>
        <sz val="11"/>
        <color theme="1"/>
        <rFont val="Calibri"/>
        <family val="2"/>
        <scheme val="minor"/>
      </rPr>
      <t xml:space="preserve"> One (1) IDEP discussion paper presented by authors to a diverse audience at research-related events                                                                                                                                                                       </t>
    </r>
  </si>
  <si>
    <t>Reviewing the work throughout its drafting; editing and publishing the paper, which may also be used for the contents of IDEP’s trainings.</t>
  </si>
  <si>
    <r>
      <rPr>
        <i/>
        <u/>
        <sz val="12.5"/>
        <color theme="1"/>
        <rFont val="Calibri"/>
        <family val="2"/>
        <scheme val="minor"/>
      </rPr>
      <t xml:space="preserve">(iv) Exhibits, guided tours, lectures: </t>
    </r>
    <r>
      <rPr>
        <sz val="12.5"/>
        <color theme="1"/>
        <rFont val="Calibri"/>
        <family val="2"/>
        <scheme val="minor"/>
      </rPr>
      <t xml:space="preserve">  </t>
    </r>
    <r>
      <rPr>
        <sz val="11"/>
        <color theme="1"/>
        <rFont val="Calibri"/>
        <family val="2"/>
        <scheme val="minor"/>
      </rPr>
      <t xml:space="preserve">                                  - </t>
    </r>
    <r>
      <rPr>
        <b/>
        <sz val="11"/>
        <color theme="1"/>
        <rFont val="Calibri"/>
        <family val="2"/>
        <scheme val="minor"/>
      </rPr>
      <t xml:space="preserve">One (1) annual programme of public lectures on economic policy and management </t>
    </r>
    <r>
      <rPr>
        <sz val="11"/>
        <color theme="1"/>
        <rFont val="Calibri"/>
        <family val="2"/>
        <scheme val="minor"/>
      </rPr>
      <t xml:space="preserve">(shared with EA b, as a number of lectures will focus on economic policy related issues)      </t>
    </r>
  </si>
  <si>
    <t>. Deployment of the eLearning Programme as a complement to Knowledge Management at IDEP</t>
  </si>
  <si>
    <t>Commissioning of a training specialist to review IDEP’s Capacity Development &amp; Training Programme vis-a-vis its suitability/preparation for utilising eLearning as a tool for training/learning; Utilising the report from the training specialist, commence the effort to deploy an eLearning platform within the context of already identified critical success factors for implementation.</t>
  </si>
  <si>
    <t xml:space="preserve">One (1) course on trade and gender for middle and senior level staff in trade ministries </t>
  </si>
  <si>
    <r>
      <rPr>
        <b/>
        <sz val="11"/>
        <color theme="1"/>
        <rFont val="Calibri"/>
        <family val="2"/>
        <scheme val="minor"/>
      </rPr>
      <t xml:space="preserve">(i) Increased number of countries, ministerial departments and subnational units adopting and applying appropriate planning approaches and policies </t>
    </r>
    <r>
      <rPr>
        <sz val="11"/>
        <color theme="1"/>
        <rFont val="Calibri"/>
        <family val="2"/>
        <scheme val="minor"/>
      </rPr>
      <t xml:space="preserve">for the attainment of their strategic goals and objectives in line with the subprogramme’s guidelines and recommendations
Performance measures: 
Estimate: 2014-2015: 18
</t>
    </r>
    <r>
      <rPr>
        <b/>
        <sz val="11"/>
        <color theme="1"/>
        <rFont val="Calibri"/>
        <family val="2"/>
        <scheme val="minor"/>
      </rPr>
      <t xml:space="preserve">Target: 2016-17:           25    </t>
    </r>
    <r>
      <rPr>
        <sz val="11"/>
        <color theme="1"/>
        <rFont val="Calibri"/>
        <family val="2"/>
        <scheme val="minor"/>
      </rPr>
      <t xml:space="preserve">                                                                                 </t>
    </r>
  </si>
  <si>
    <r>
      <rPr>
        <b/>
        <sz val="11"/>
        <color theme="1"/>
        <rFont val="Calibri"/>
        <family val="2"/>
        <scheme val="minor"/>
      </rPr>
      <t xml:space="preserve">(i) Increased number of countries adopting new or enhanced approaches to development policy formulation and management </t>
    </r>
    <r>
      <rPr>
        <sz val="11"/>
        <color theme="1"/>
        <rFont val="Calibri"/>
        <family val="2"/>
        <scheme val="minor"/>
      </rPr>
      <t xml:space="preserve">in line with the recommendations of the subprogramme                                  Performance measures: 
Estimate: 2014-2015:      18
</t>
    </r>
    <r>
      <rPr>
        <b/>
        <sz val="11"/>
        <color theme="1"/>
        <rFont val="Calibri"/>
        <family val="2"/>
        <scheme val="minor"/>
      </rPr>
      <t>Target: 2016-17:                25</t>
    </r>
  </si>
  <si>
    <t>. One (1) retooling course for ECA Staff on statistical methods and analysis</t>
  </si>
  <si>
    <t>Definition of terms of reference for the papers; Commissioning the author; Reviewing, editing and publishing the paper, which may also be used for the contents of IDEP’s trainings.</t>
  </si>
  <si>
    <t>Acquisition of books &amp; journals; Purchase of Book Scanner and related software; Scanning of publications &amp; uploading on IDEP online catalogue; Outreach &amp; dissemination of knowledge products; Revamping of the library &amp; re-organisation of the website</t>
  </si>
  <si>
    <t>Distribution and Presentation of the Report of the Director at the Meeting of the Technical Advisory Committee; Discussions aimed at MS’ assessment of the timeliness, relevance &amp; impact of IDEP programs, as well as contribution to the continuing refinement of the IDEP strategy; Production of the minutes for review &amp; approval; &amp; Drafting of Technical Advisory Committee Report to the Governing Council</t>
  </si>
  <si>
    <r>
      <t>.</t>
    </r>
    <r>
      <rPr>
        <b/>
        <sz val="11"/>
        <color theme="1"/>
        <rFont val="Calibri"/>
        <family val="2"/>
        <scheme val="minor"/>
      </rPr>
      <t xml:space="preserve"> Two (2) reports of the Technical Advisory Committee to the Governing Council</t>
    </r>
  </si>
  <si>
    <r>
      <t>.</t>
    </r>
    <r>
      <rPr>
        <b/>
        <sz val="11"/>
        <color theme="1"/>
        <rFont val="Calibri"/>
        <family val="2"/>
        <scheme val="minor"/>
      </rPr>
      <t xml:space="preserve"> Two (2) reports of the Director to IDEP Governing Council</t>
    </r>
  </si>
  <si>
    <r>
      <t xml:space="preserve">. </t>
    </r>
    <r>
      <rPr>
        <b/>
        <sz val="11"/>
        <color theme="1"/>
        <rFont val="Calibri"/>
        <family val="2"/>
        <scheme val="minor"/>
      </rPr>
      <t xml:space="preserve">One (1) IDEP report to the Conference of Ministers of Finance and Planning </t>
    </r>
  </si>
  <si>
    <t>Preparation and circulation the Statutory Report at the Annual Conference of Ministers, to serve as a basis of information for member States’ input into the strategic orientation of the Institute.</t>
  </si>
  <si>
    <t xml:space="preserve">. Deployment of the IDEP eLearning Programme </t>
  </si>
  <si>
    <r>
      <rPr>
        <b/>
        <u/>
        <sz val="13"/>
        <color theme="1"/>
        <rFont val="Calibri"/>
        <family val="2"/>
        <scheme val="minor"/>
      </rPr>
      <t xml:space="preserve">(a) Servicing of intergovernmental and expert bodies:         </t>
    </r>
    <r>
      <rPr>
        <u/>
        <sz val="11"/>
        <color theme="1"/>
        <rFont val="Calibri"/>
        <family val="2"/>
        <scheme val="minor"/>
      </rPr>
      <t xml:space="preserve">                                                                            (i) Ad hoc expert groups:  </t>
    </r>
    <r>
      <rPr>
        <b/>
        <sz val="11"/>
        <color theme="1"/>
        <rFont val="Calibri"/>
        <family val="2"/>
        <scheme val="minor"/>
      </rPr>
      <t xml:space="preserve">                                                           -   One (1) High-level policy dialogue attended by policy officials from member States and private sector representatives on aspects of African economic development and planning:                                                                       </t>
    </r>
    <r>
      <rPr>
        <i/>
        <sz val="11"/>
        <color theme="1"/>
        <rFont val="Calibri"/>
        <family val="2"/>
        <scheme val="minor"/>
      </rPr>
      <t>High-Level Policy Dialogue on CFTA</t>
    </r>
  </si>
  <si>
    <r>
      <t>.</t>
    </r>
    <r>
      <rPr>
        <b/>
        <sz val="11"/>
        <color theme="1"/>
        <rFont val="Calibri"/>
        <family val="2"/>
        <scheme val="minor"/>
      </rPr>
      <t xml:space="preserve"> Impact/tracer studies with trainees &amp; nominating authorities</t>
    </r>
  </si>
  <si>
    <r>
      <rPr>
        <i/>
        <u/>
        <sz val="11"/>
        <color theme="1"/>
        <rFont val="Calibri"/>
        <family val="2"/>
        <scheme val="minor"/>
      </rPr>
      <t xml:space="preserve">(v) IDEP trainings/workshops/seminars organized in collaboration with other ECA Divisions:  </t>
    </r>
    <r>
      <rPr>
        <sz val="11"/>
        <color theme="1"/>
        <rFont val="Calibri"/>
        <family val="2"/>
        <scheme val="minor"/>
      </rPr>
      <t xml:space="preserve">                                                         - </t>
    </r>
    <r>
      <rPr>
        <b/>
        <sz val="11"/>
        <color theme="1"/>
        <rFont val="Calibri"/>
        <family val="2"/>
        <scheme val="minor"/>
      </rPr>
      <t xml:space="preserve">One (1) workshop for strengthening the institutional capacity of regional economic communities, intergovernmental organizations and/or countries emerging from conflict or recovering from natural disasters      </t>
    </r>
    <r>
      <rPr>
        <sz val="11"/>
        <color theme="1"/>
        <rFont val="Calibri"/>
        <family val="2"/>
        <scheme val="minor"/>
      </rPr>
      <t xml:space="preserve">                                                                     </t>
    </r>
  </si>
  <si>
    <r>
      <rPr>
        <sz val="11"/>
        <rFont val="Calibri"/>
        <family val="2"/>
        <scheme val="minor"/>
      </rPr>
      <t>In addition to the evaluation questionnaires completed by all trainees and analyzed, preparation a suitable template for surveys by IDEP, in liaison with SPOQD, ; Determination of the sample of participants to be contacted to provide information with respect to the application of skills and knowledge developed</t>
    </r>
    <r>
      <rPr>
        <sz val="11"/>
        <color theme="1"/>
        <rFont val="Calibri"/>
        <family val="2"/>
        <scheme val="minor"/>
      </rPr>
      <t xml:space="preserve"> through the training programme in their work and further development of those through practices, as well as  demonstrable impact on the institution, including in terms of policy formulation and analysis; Analysis of collected data and drafting of the study report, whose conclusions are used to identify further training needs &amp; for continuous enhancement of trainings</t>
    </r>
  </si>
  <si>
    <t>Establishing a collaboration with UNITAR; drafting, review, editing and translation of the document; Integration of the document into IDEP’s training programmes.</t>
  </si>
  <si>
    <r>
      <rPr>
        <i/>
        <u/>
        <sz val="12.5"/>
        <rFont val="Calibri"/>
        <family val="2"/>
        <scheme val="minor"/>
      </rPr>
      <t xml:space="preserve">Training manuals and monographs on selected topics (carried forward):    </t>
    </r>
    <r>
      <rPr>
        <sz val="11"/>
        <rFont val="Calibri"/>
        <family val="2"/>
        <scheme val="minor"/>
      </rPr>
      <t xml:space="preserve">                                           - </t>
    </r>
    <r>
      <rPr>
        <b/>
        <sz val="11"/>
        <rFont val="Calibri"/>
        <family val="2"/>
        <scheme val="minor"/>
      </rPr>
      <t xml:space="preserve">One (1)  training manual on industrial policy in a development context            </t>
    </r>
    <r>
      <rPr>
        <sz val="11"/>
        <rFont val="Calibri"/>
        <family val="2"/>
        <scheme val="minor"/>
      </rPr>
      <t xml:space="preserve">        </t>
    </r>
  </si>
  <si>
    <r>
      <rPr>
        <i/>
        <u/>
        <sz val="12.5"/>
        <color theme="1"/>
        <rFont val="Calibri"/>
        <family val="2"/>
        <scheme val="minor"/>
      </rPr>
      <t xml:space="preserve">(iv) Exhibits, guided tours, lectures: </t>
    </r>
    <r>
      <rPr>
        <sz val="12.5"/>
        <color theme="1"/>
        <rFont val="Calibri"/>
        <family val="2"/>
        <scheme val="minor"/>
      </rPr>
      <t xml:space="preserve">  </t>
    </r>
    <r>
      <rPr>
        <sz val="11"/>
        <color theme="1"/>
        <rFont val="Calibri"/>
        <family val="2"/>
        <scheme val="minor"/>
      </rPr>
      <t xml:space="preserve">                                  - </t>
    </r>
    <r>
      <rPr>
        <b/>
        <sz val="11"/>
        <color theme="1"/>
        <rFont val="Calibri"/>
        <family val="2"/>
        <scheme val="minor"/>
      </rPr>
      <t xml:space="preserve">One (1) annual programme of public lectures on economic policy and management (shared with EA a, as a number of lectures will focus on development planning related issues)      </t>
    </r>
  </si>
  <si>
    <r>
      <rPr>
        <i/>
        <u/>
        <sz val="12.5"/>
        <color theme="1"/>
        <rFont val="Calibri"/>
        <family val="2"/>
        <scheme val="minor"/>
      </rPr>
      <t xml:space="preserve">(iii) Field projects: </t>
    </r>
    <r>
      <rPr>
        <i/>
        <sz val="12.5"/>
        <color theme="1"/>
        <rFont val="Calibri"/>
        <family val="2"/>
        <scheme val="minor"/>
      </rPr>
      <t xml:space="preserve">   </t>
    </r>
    <r>
      <rPr>
        <sz val="12.5"/>
        <color theme="1"/>
        <rFont val="Calibri"/>
        <family val="2"/>
        <scheme val="minor"/>
      </rPr>
      <t xml:space="preserve">                                                       . </t>
    </r>
    <r>
      <rPr>
        <b/>
        <sz val="12.5"/>
        <color theme="1"/>
        <rFont val="Calibri"/>
        <family val="2"/>
        <scheme val="minor"/>
      </rPr>
      <t>T</t>
    </r>
    <r>
      <rPr>
        <b/>
        <sz val="11"/>
        <color theme="1"/>
        <rFont val="Calibri"/>
        <family val="2"/>
        <scheme val="minor"/>
      </rPr>
      <t xml:space="preserve">wo (2) field visits for participants </t>
    </r>
    <r>
      <rPr>
        <b/>
        <sz val="11"/>
        <rFont val="Calibri"/>
        <family val="2"/>
        <scheme val="minor"/>
      </rPr>
      <t xml:space="preserve">on topical issues </t>
    </r>
  </si>
  <si>
    <r>
      <t xml:space="preserve">. One (1) course on domestic resource mobilization </t>
    </r>
    <r>
      <rPr>
        <b/>
        <sz val="11"/>
        <rFont val="Calibri"/>
        <family val="2"/>
        <scheme val="minor"/>
      </rPr>
      <t xml:space="preserve">&amp; Investment  </t>
    </r>
  </si>
  <si>
    <r>
      <rPr>
        <i/>
        <u/>
        <sz val="11"/>
        <rFont val="Calibri"/>
        <family val="2"/>
        <scheme val="minor"/>
      </rPr>
      <t>(ii) Technical materials:</t>
    </r>
    <r>
      <rPr>
        <i/>
        <sz val="11"/>
        <rFont val="Calibri"/>
        <family val="2"/>
        <scheme val="minor"/>
      </rPr>
      <t xml:space="preserve"> </t>
    </r>
    <r>
      <rPr>
        <sz val="11"/>
        <rFont val="Calibri"/>
        <family val="2"/>
        <scheme val="minor"/>
      </rPr>
      <t xml:space="preserve">    </t>
    </r>
    <r>
      <rPr>
        <b/>
        <sz val="11"/>
        <rFont val="Calibri"/>
        <family val="2"/>
        <scheme val="minor"/>
      </rPr>
      <t xml:space="preserve">                                                              - Maintenance of information and documentation services on economic development and planning (acquisition of library and knowledge materials and resources)</t>
    </r>
  </si>
  <si>
    <r>
      <rPr>
        <b/>
        <sz val="11"/>
        <rFont val="Calibri"/>
        <family val="2"/>
        <scheme val="minor"/>
      </rPr>
      <t xml:space="preserve">. Three (3) courses on  trade policy; regional  integration;  agricultural  policy;  industrialization  policy; land policy </t>
    </r>
    <r>
      <rPr>
        <sz val="11"/>
        <rFont val="Calibri"/>
        <family val="2"/>
        <scheme val="minor"/>
      </rPr>
      <t>(trade economics for junior staff in trade ministries; African Regional Integration Index for middle and senior-level staff in statistical agencies; land policy; and/or trade policy analysis using modelling for trade ministries)</t>
    </r>
  </si>
  <si>
    <r>
      <rPr>
        <b/>
        <u/>
        <sz val="13"/>
        <rFont val="Calibri"/>
        <family val="2"/>
        <scheme val="minor"/>
      </rPr>
      <t xml:space="preserve">(a)Servicing of intergovernmental and expert bodies:   </t>
    </r>
    <r>
      <rPr>
        <u/>
        <sz val="11"/>
        <rFont val="Calibri"/>
        <family val="2"/>
        <scheme val="minor"/>
      </rPr>
      <t xml:space="preserve">                                                                                         </t>
    </r>
    <r>
      <rPr>
        <i/>
        <u/>
        <sz val="11"/>
        <rFont val="Calibri"/>
        <family val="2"/>
        <scheme val="minor"/>
      </rPr>
      <t>(i) Ad hoc expert groups:</t>
    </r>
    <r>
      <rPr>
        <i/>
        <sz val="11"/>
        <rFont val="Calibri"/>
        <family val="2"/>
        <scheme val="minor"/>
      </rPr>
      <t xml:space="preserve">  </t>
    </r>
    <r>
      <rPr>
        <sz val="11"/>
        <rFont val="Calibri"/>
        <family val="2"/>
        <scheme val="minor"/>
      </rPr>
      <t xml:space="preserve">                         </t>
    </r>
    <r>
      <rPr>
        <b/>
        <sz val="11"/>
        <rFont val="Calibri"/>
        <family val="2"/>
        <scheme val="minor"/>
      </rPr>
      <t xml:space="preserve">                                         . Two (2) bi-annual sessions of the Governing Council of IDEP </t>
    </r>
  </si>
  <si>
    <r>
      <rPr>
        <sz val="11"/>
        <rFont val="Calibri"/>
        <family val="2"/>
        <scheme val="minor"/>
      </rPr>
      <t xml:space="preserve">In collaboration with University of Johannesburg: On-boarding of trainees; Administration of scholarships; </t>
    </r>
    <r>
      <rPr>
        <sz val="11"/>
        <color theme="1"/>
        <rFont val="Calibri"/>
        <family val="2"/>
        <scheme val="minor"/>
      </rPr>
      <t>Delivery of the programme followed by an evaluation by the Steering Programme Committee towards further enhancing the quality and relevance of the programme.</t>
    </r>
  </si>
  <si>
    <t xml:space="preserve">. One (1) Masters degree programme </t>
  </si>
  <si>
    <r>
      <rPr>
        <b/>
        <u/>
        <sz val="13"/>
        <rFont val="Calibri"/>
        <family val="2"/>
        <scheme val="minor"/>
      </rPr>
      <t xml:space="preserve">(c) Technical cooperation:   </t>
    </r>
    <r>
      <rPr>
        <b/>
        <sz val="13"/>
        <rFont val="Calibri"/>
        <family val="2"/>
        <scheme val="minor"/>
      </rPr>
      <t xml:space="preserve">  </t>
    </r>
    <r>
      <rPr>
        <sz val="11"/>
        <rFont val="Calibri"/>
        <family val="2"/>
        <scheme val="minor"/>
      </rPr>
      <t xml:space="preserve">                                                  </t>
    </r>
    <r>
      <rPr>
        <i/>
        <u/>
        <sz val="12.5"/>
        <rFont val="Calibri"/>
        <family val="2"/>
        <scheme val="minor"/>
      </rPr>
      <t xml:space="preserve">(i) Advisory services: </t>
    </r>
    <r>
      <rPr>
        <sz val="12.5"/>
        <rFont val="Calibri"/>
        <family val="2"/>
        <scheme val="minor"/>
      </rPr>
      <t xml:space="preserve">   </t>
    </r>
    <r>
      <rPr>
        <sz val="11"/>
        <rFont val="Calibri"/>
        <family val="2"/>
        <scheme val="minor"/>
      </rPr>
      <t xml:space="preserve">                                                               </t>
    </r>
    <r>
      <rPr>
        <b/>
        <sz val="11"/>
        <rFont val="Calibri"/>
        <family val="2"/>
        <scheme val="minor"/>
      </rPr>
      <t>- One (1) advisory mission undertaken upon request from member States, all centred on economic management and development planning</t>
    </r>
  </si>
  <si>
    <r>
      <rPr>
        <b/>
        <u/>
        <sz val="13"/>
        <rFont val="Calibri"/>
        <family val="2"/>
        <scheme val="minor"/>
      </rPr>
      <t xml:space="preserve">(C ) Technical cooperation:   </t>
    </r>
    <r>
      <rPr>
        <b/>
        <sz val="11"/>
        <rFont val="Calibri"/>
        <family val="2"/>
        <scheme val="minor"/>
      </rPr>
      <t xml:space="preserve">                                                        </t>
    </r>
    <r>
      <rPr>
        <i/>
        <u/>
        <sz val="12"/>
        <rFont val="Calibri"/>
        <family val="2"/>
        <scheme val="minor"/>
      </rPr>
      <t xml:space="preserve">(iv) Training courses:   </t>
    </r>
    <r>
      <rPr>
        <b/>
        <sz val="11"/>
        <rFont val="Calibri"/>
        <family val="2"/>
        <scheme val="minor"/>
      </rPr>
      <t xml:space="preserve">                                                              . One (1) Masters degree programme in industrial policy</t>
    </r>
  </si>
  <si>
    <r>
      <t xml:space="preserve">. One (1) training-of-trainers course in gender-responsive economic policy management </t>
    </r>
    <r>
      <rPr>
        <sz val="11"/>
        <color theme="1"/>
        <rFont val="Calibri"/>
        <family val="2"/>
        <scheme val="minor"/>
      </rPr>
      <t>delivered to 15 gender experts from various leading institutions to build their capacity in delivery of gender training</t>
    </r>
  </si>
  <si>
    <r>
      <t>PARTNERSHIPS (EXTERNAL)</t>
    </r>
    <r>
      <rPr>
        <sz val="12"/>
        <color theme="1"/>
        <rFont val="Times New Roman"/>
        <family val="1"/>
      </rPr>
      <t>:</t>
    </r>
  </si>
  <si>
    <t xml:space="preserve">INTERDIVISIONAL COLLABORATION </t>
  </si>
  <si>
    <t>Internally, IDEP shall continue to benefit from its long established internal partnerships all divisions, centres and sub-regional offices of the UNECA over the 20 plus courses and a number of policy dialogues that will be held in collaboration, utilising the knowledge products developed by the above-mentioned divisions/centres. It shall also benefit from the 5% allocation of staff time in policy research divisions dedicated to knowledge delivery through roles such as research persons or speakers at various events. Additionally, the Institute will continue to deliver retooling courses for ECA Staff in a number of thematic areas, such as macroeconomic modelling and statistical analysis amongst others.</t>
  </si>
  <si>
    <r>
      <rPr>
        <i/>
        <u/>
        <sz val="12.5"/>
        <color theme="1"/>
        <rFont val="Calibri"/>
        <family val="2"/>
        <scheme val="minor"/>
      </rPr>
      <t>(ii) Technical materials:</t>
    </r>
    <r>
      <rPr>
        <i/>
        <sz val="12.5"/>
        <color theme="1"/>
        <rFont val="Calibri"/>
        <family val="2"/>
        <scheme val="minor"/>
      </rPr>
      <t xml:space="preserve">   </t>
    </r>
    <r>
      <rPr>
        <i/>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b/>
        <sz val="11"/>
        <rFont val="Calibri"/>
        <family val="2"/>
        <scheme val="minor"/>
      </rPr>
      <t>- Maintenance of information and documentation services on economic development and planning (acquisition of library and knowledge materials and resources)</t>
    </r>
  </si>
  <si>
    <t>Possibly in collaboration with the Institute of National Planning (Egypt): Determination of the faculty; Development of curriculum; Selection of candidates and request of the nominating authority letter for acceptance of study leave for admitted candidates; On-boarding trainees; Administration of scholarships; Delivery of the programme followed by an evaluation by the Steering Programme Committee towards further enhancing the quality &amp; relevance of the programme.</t>
  </si>
  <si>
    <r>
      <rPr>
        <i/>
        <u/>
        <sz val="12.5"/>
        <rFont val="Calibri"/>
        <family val="2"/>
        <scheme val="minor"/>
      </rPr>
      <t xml:space="preserve">(v) IDEP trainings/workshops/seminars organized in collaboration with other ECA Divisions:    </t>
    </r>
    <r>
      <rPr>
        <b/>
        <sz val="12.5"/>
        <rFont val="Calibri"/>
        <family val="2"/>
        <scheme val="minor"/>
      </rPr>
      <t xml:space="preserve">      </t>
    </r>
    <r>
      <rPr>
        <b/>
        <sz val="11"/>
        <rFont val="Calibri"/>
        <family val="2"/>
        <scheme val="minor"/>
      </rPr>
      <t xml:space="preserve">                                                                                                                                                                                                                   . One (1) course on trade policy analysis using modelling </t>
    </r>
  </si>
  <si>
    <r>
      <rPr>
        <sz val="11"/>
        <rFont val="Calibri"/>
        <family val="2"/>
        <scheme val="minor"/>
      </rPr>
      <t>In addition to the evaluation questionnaires completed by all trainees and analyzed, preparation a suitable template for surveys by IDEP, in liaison with SPOQD: Determination of the sample of participants to be contacted to provide information with respect to the application of skills and knowledge developed</t>
    </r>
    <r>
      <rPr>
        <sz val="11"/>
        <color theme="1"/>
        <rFont val="Calibri"/>
        <family val="2"/>
        <scheme val="minor"/>
      </rPr>
      <t xml:space="preserve"> through the training programme in their work and further development of those through practices, as well as  demonstrable impact on the institution, including in terms of policy formulation and analysis; Analysis of collected data and drafting of the study report, whose conclusions are used to identify further training needs &amp; for continuous enhancement of trainings</t>
    </r>
  </si>
  <si>
    <r>
      <rPr>
        <b/>
        <u/>
        <sz val="13"/>
        <rFont val="Calibri"/>
        <family val="2"/>
        <scheme val="minor"/>
      </rPr>
      <t xml:space="preserve">(c) Technical cooperation:   </t>
    </r>
    <r>
      <rPr>
        <b/>
        <sz val="13"/>
        <rFont val="Calibri"/>
        <family val="2"/>
        <scheme val="minor"/>
      </rPr>
      <t xml:space="preserve">  </t>
    </r>
    <r>
      <rPr>
        <sz val="11"/>
        <rFont val="Calibri"/>
        <family val="2"/>
        <scheme val="minor"/>
      </rPr>
      <t xml:space="preserve">                                                  </t>
    </r>
    <r>
      <rPr>
        <i/>
        <u/>
        <sz val="12.5"/>
        <rFont val="Calibri"/>
        <family val="2"/>
        <scheme val="minor"/>
      </rPr>
      <t xml:space="preserve">(i) Advisory services: </t>
    </r>
    <r>
      <rPr>
        <sz val="12.5"/>
        <rFont val="Calibri"/>
        <family val="2"/>
        <scheme val="minor"/>
      </rPr>
      <t xml:space="preserve">   </t>
    </r>
    <r>
      <rPr>
        <sz val="11"/>
        <rFont val="Calibri"/>
        <family val="2"/>
        <scheme val="minor"/>
      </rPr>
      <t xml:space="preserve">                                                               - </t>
    </r>
    <r>
      <rPr>
        <b/>
        <sz val="11"/>
        <rFont val="Calibri"/>
        <family val="2"/>
        <scheme val="minor"/>
      </rPr>
      <t>Two (2) advisory missions undertaken upon request from member States, all centred on economic management and development planning</t>
    </r>
  </si>
  <si>
    <t>Training/workshops/seminars mentioned in the 2016-2017 PPB as                                                          to be organized in collaboration with other ECA Divisions/Centres/SRO</t>
  </si>
  <si>
    <t>Supposed Initiating Division/ Centre/ SRO</t>
  </si>
  <si>
    <t xml:space="preserve">Number of outputs </t>
  </si>
  <si>
    <t>Implementation year proposed by the Division/Centre/SRO</t>
  </si>
  <si>
    <t xml:space="preserve">Course on modelling for structural transformation  </t>
  </si>
  <si>
    <t>MPD</t>
  </si>
  <si>
    <t>Course on domestic resource mobilization</t>
  </si>
  <si>
    <t>Course on fundamentals of development planning</t>
  </si>
  <si>
    <t>Course on managing illicit financial flows</t>
  </si>
  <si>
    <t>Course on governance and development</t>
  </si>
  <si>
    <t>Course on regional integration; agricultural policy; industrialization policy; trade policy; land policy</t>
  </si>
  <si>
    <t>RITD (ATPC)</t>
  </si>
  <si>
    <t xml:space="preserve">Course workshop on policy mapping and social investment, with planning and budget specialists </t>
  </si>
  <si>
    <t>SDPD</t>
  </si>
  <si>
    <t>Course workshop on cost of hunger in Africa for planning ministries and heads of national nutrition programmes</t>
  </si>
  <si>
    <t>Course workshop on national urban policies, with planning experts</t>
  </si>
  <si>
    <t>Course workshop on demographic dividend, with planning experts and heads of specialized agencies</t>
  </si>
  <si>
    <t xml:space="preserve">Regional hands-on capacity development workshop on integrating gender into socioeconomic policies and programmes towards inclusive, equitable and sustainable development in Africa, using tools developed by the subprogramme </t>
  </si>
  <si>
    <t>Short courses on gender and economic policy management in French and English</t>
  </si>
  <si>
    <t>ACG</t>
  </si>
  <si>
    <t>Course on monitoring the implementation of regional and global instruments using the African Gender and Development Index for the remaining 14 countries from the five subregions of Africa</t>
  </si>
  <si>
    <t>Training of experts and  policymakers  on  inclusive  green  economy  and  structural transformation  —  West and East Africa (with small island developing States)</t>
  </si>
  <si>
    <t xml:space="preserve">Strengthening  energy  planning  capacity  in  East  Africa: Certification training in energy demand and supply management </t>
  </si>
  <si>
    <t>SRO-EA</t>
  </si>
  <si>
    <t xml:space="preserve">Training on strengthening tourism data management in national economic output accounting </t>
  </si>
  <si>
    <t>Training in statistics (East Africa)</t>
  </si>
  <si>
    <t>Lectures on macroeconomics, energy security and planning, natural resources management and development of sustainable tourism</t>
  </si>
  <si>
    <t xml:space="preserve">Topical issues on economic transformation in Southern Africa </t>
  </si>
  <si>
    <t>SRO-SA</t>
  </si>
  <si>
    <t xml:space="preserve">Workshops for strengthening the institutional capacity of regional economic communities/intergovernmental organizations and countries emerging from conflict or recovering from natural disasters </t>
  </si>
  <si>
    <t>SRO-WA</t>
  </si>
  <si>
    <t>Workshops to validate innovative tools for data collection, packaging and dissemination in support to ECA member States and regional economic communities in West Africa</t>
  </si>
  <si>
    <r>
      <rPr>
        <i/>
        <u/>
        <sz val="12.5"/>
        <rFont val="Calibri"/>
        <family val="2"/>
        <scheme val="minor"/>
      </rPr>
      <t xml:space="preserve">(ii) Fellowships: </t>
    </r>
    <r>
      <rPr>
        <u/>
        <sz val="12.5"/>
        <rFont val="Calibri"/>
        <family val="2"/>
        <scheme val="minor"/>
      </rPr>
      <t xml:space="preserve">   </t>
    </r>
    <r>
      <rPr>
        <sz val="11"/>
        <rFont val="Calibri"/>
        <family val="2"/>
        <scheme val="minor"/>
      </rPr>
      <t xml:space="preserve">                                                                               - </t>
    </r>
    <r>
      <rPr>
        <b/>
        <sz val="11"/>
        <rFont val="Calibri"/>
        <family val="2"/>
        <scheme val="minor"/>
      </rPr>
      <t>Fellowship programme on economic policy and management and long-term development planning - 1 fellow</t>
    </r>
  </si>
  <si>
    <r>
      <rPr>
        <i/>
        <u/>
        <sz val="12.5"/>
        <rFont val="Calibri"/>
        <family val="2"/>
        <scheme val="minor"/>
      </rPr>
      <t xml:space="preserve">(ii) Fellowships: </t>
    </r>
    <r>
      <rPr>
        <u/>
        <sz val="12.5"/>
        <rFont val="Calibri"/>
        <family val="2"/>
        <scheme val="minor"/>
      </rPr>
      <t xml:space="preserve">   </t>
    </r>
    <r>
      <rPr>
        <sz val="11"/>
        <rFont val="Calibri"/>
        <family val="2"/>
        <scheme val="minor"/>
      </rPr>
      <t xml:space="preserve">                                                                               - </t>
    </r>
    <r>
      <rPr>
        <b/>
        <sz val="11"/>
        <rFont val="Calibri"/>
        <family val="2"/>
        <scheme val="minor"/>
      </rPr>
      <t>Fellowship programmes on economic policy and management and long-term development planning - 1 fellow</t>
    </r>
  </si>
  <si>
    <t>IDEP Proposed event duration</t>
  </si>
  <si>
    <t>2 weeks</t>
  </si>
  <si>
    <t>1 week</t>
  </si>
  <si>
    <t>3 Days</t>
  </si>
  <si>
    <t xml:space="preserve">2 weeks each </t>
  </si>
  <si>
    <t>IDEP</t>
  </si>
  <si>
    <t xml:space="preserve">ECA </t>
  </si>
  <si>
    <t xml:space="preserve">The following risks can impact on the delivery of the IDEP 2016 business plan: (i) delayed extra-budgetary funds flow from other ECA divisions to IDEP for training courses which constrains their delivery; (ii) the uncertain and/or unfavourable economic situation in donor countries affects the level of financial commitment of the donor community to fund initiatives and thereby affect the level of extra-budgetary resources that can be raised ; (iii) political will at all levels can serve as both obstacles to and opportunities for enabling the adoption and application of recommended development planning and economic management approaches; (iv) reputational risk from inability to offer core courses.
                                                                                                                                                                                                                                                                                                                                                                                                                                                                            IDEP shall employ a mixture of the following measures to mitigate against risks respectively: (i) diversification of venues for courses across all regions in Africa; (ii) IDEP shall engage more closely with other ECA Divisions to facilitate funds-flow; (iii) IDEP has factored reasonable probability factors into its planning that approximate predictability of funds-flow; (iv) IDEP shall aim to expand its base of donors and seek to engage deeper with existing donors to leverage finances; (v)  IDEP shall introduce and deliver high level leadership courses aimed at equipping executives with the requisite understanding of the knowledge and landscape supporting the recommended approaches.
</t>
  </si>
  <si>
    <t xml:space="preserve">African member States (MS) continued to support and recognize the value of IDEP’s short courses and other events by not only paying their assessed contributions to IDEP, but also sending high quality individuals to the events and trainings. In response to the increasing demand from member States, IDEP will continue to strengthen efforts to diversify its capacity development offerings; to decentralize part of its training activities; to enhance its visibility and pool of potential participants across the continent; to maintain its standing as a premier and pioneering centre for training and associated policy research and dialogue firmly re-established; and most importantly to maximise its impact by reinforcing and expanding its established network of strategic partnerships. 
Whilst the consolidation of its collaborative work with UN Agencies, AUC and development banks remains critical to address the increasing demand from MS, as its towards contribution towards fulfilling the ECA’s ambition to become a think tank of reference on African development policy issues, IDEP is increasingly focusing on developing partnerships with universities, research centres, think tanks and civil society organizations across the continent. In the same vein, the Institute shall continue to systematically involve and consult the private sector through its policy dialogue and research programmes, as part of its contribution to ECA’s efforts to assist MS in mainstreaming the 2030 and 2063 agendas into the national development strategies and thus help enhance the horizontal and vertical coherence of the latter both at cross-sectoral and local/national/regional levels. 
Like in 2015, this year IDEP shall continue in its partnership with the University of Johannesburg (UJ) to leverage off its reputation and resources for the delivery of a Master’s programme in Industrial Policy. Whilst the selection of candidates for the programme was done jointly and IDEP will provide full scholarships to all participants, the University shall host the programme and provide professors. A few short courses will be delivered in partnership with and held by UJ. In all, costs shall be shared between IDEP and the UJ  for both the masters and the short courses. Additionally, there are ongoing discussions aimed at developing another joint Masters programme in Mining and Minerals Governance.
IDEP will also partner in the delivery of other training programmes with a number of established partners such as the Institute of National Planning (Egypt) for a Development Planning course,  with MEFMI for a course on Natural Resources Management, with the University of Rwanda for courses on Gender-responsive Economic Policy Management, with the Arab Bank for Economic Development in Africa (BADEA) for e-learning courses as well as trainings on transport infrastructure and gender issues, amongst others. 
</t>
  </si>
  <si>
    <t>Funding Source</t>
  </si>
  <si>
    <t>Available</t>
  </si>
  <si>
    <t>To be mobilised</t>
  </si>
  <si>
    <t>ECA to determine</t>
  </si>
  <si>
    <t xml:space="preserve">African member States (MS) continued to support and recognize the value of IDEP’s short courses and other events by not only paying their assessed contributions to IDEP, but also sending high quality individuals to the events and trainings. In response to the increasing demand from member States, IDEP will continue to strengthen efforts to diversify its capacity development offerings; to decentralize part of its training activities; to enhance its visibility and pool of potential participants across the continent; to maintain its standing as a premier and pioneering centre for training and associated policy research and dialogue firmly re-established; and most importantly to maximise its impact by reinforcing and expanding its established network of strategic partnerships. 
Whilst the consolidation of its collaborative work with UN Agencies, AUC and development banks remains critical to address the increasing demand from MS, as its towards contribution towards fulfilling the ECA’s ambition to become a think tank of reference on African development policy issues, IDEP is increasingly focusing on developing partnerships with universities, research centres, think tanks and civil society organizations across the continent. In the same vein, the Institute shall continue to systematically involve and consult the private sector through its policy dialogue and research programmes, as part of its contribution to ECA’s efforts to assist MS in mainstreaming the 2030 and 2063 agendas into the national development strategies and thus help enhance the horizontal and vertical coherence of the latter both at cross-sectoral and local/national/regional levels. 
Like in 2015, this year IDEP shall continue in its partnership with the University of Johannesburg (UJ) to leverage off its reputation and resources for the delivery of a Master’s programme in Industrial Policy. Whilst the selection of candidates for the programme was done jointly and IDEP will provide full scholarships to all participants, the University shall host the programme and provide professors. A few short courses will be delivered in partnership with and held by UJ. In all, costs shall be shared between IDEP and the UJ  for both the masters and the short courses. Additionally, there are ongoing discussions aimed at developing another joint Masters programme in Mining and Minerals Governance.
IDEP will also partner in the delivery of other training programmes with a number of established partners such as the Institute of National Planning (Egypt) for a Development Planning course,  with MEFMI for a course on Natural Resources Management, with the University of Rwanda for courses on Gender-responsive Economic Policy Management, with the Arab Bank for Economic Development in Africa (BADEA) for e-learning courses as well as trainings on transport infrastructure and gender issues, amongst others. 
In addition, the Institute will continue with cost-sharing collaborations on various training, policy dialogue and research activities with UN-Women, UN-DESA, UNEP, Ford Foundation, COMESA and Open Society Initiative for West Africa (OSIWA). IDEP shall increase its focus on creating synergies and strengthening collaborations with critical actors outside the continent, as well as establishing partnerships with Southern Actors such as the Islamic Development Bank (IDB).
</t>
  </si>
  <si>
    <t>Summary</t>
  </si>
  <si>
    <t>Internally, IDEP shall continue to benefit from its long established internal partnerships all divisions, centres and sub-regional offices of the UNECA over the 20 plus courses and a number of policy dialogues that will be delivered in 2016. Through an ECA-wide integrated and coherent approach to capacity development, ensuring effective inter-divisional cooperation and substantive partnerships (across thematic strategy teams), significant and well-articulated input to IDEP’s training programmes shall be made by relevant divisions/centres/SROs based on their involvement in policy dialogues, production of knowledge and their provision of policy advisory services. This shall ensure that IDEP’s course contents are well-attuned to policy processes and highly sensitive to context and dynamics and assist in seizing opportunities as they emerge. This is expected to  result in an increased impact on human resource capacities and influence on the policymaking processes of MS utilising the knowledge products developed by the above-mentioned divisions/centres.                                                                                                                                                                                                                                                                                                                        IDEP shall also benefit from the 5% allocation of staff time in policy research divisions dedicated to knowledge delivery through roles such as research persons or speakers at various events. Additionally, the Institute will continue to deliver retooling courses for ECA Staff in a number of thematic areas, such as macroeconomic modelling and statistical analysis amongst others.</t>
  </si>
  <si>
    <r>
      <t>Available Funding       (</t>
    </r>
    <r>
      <rPr>
        <b/>
        <sz val="10"/>
        <color theme="1"/>
        <rFont val="Times New Roman"/>
        <family val="1"/>
      </rPr>
      <t>please indicate in the cells below</t>
    </r>
    <r>
      <rPr>
        <b/>
        <sz val="14"/>
        <color theme="1"/>
        <rFont val="Times New Roman"/>
        <family val="1"/>
      </rPr>
      <t>)</t>
    </r>
  </si>
  <si>
    <t>MPD / CDD</t>
  </si>
  <si>
    <t xml:space="preserve"> </t>
  </si>
  <si>
    <t xml:space="preserve">(b) Other substantive activities:      </t>
  </si>
  <si>
    <t>- One (1) set of information kit comprising items branded by the Institute (bags, pens, notepads, brochures, t-chirts, folders etc.)</t>
  </si>
  <si>
    <t xml:space="preserve">(c) Technical cooperation:           </t>
  </si>
  <si>
    <t xml:space="preserve">(v) IDEP trainings/workshops/seminars organized in collaboration with other ECA Divisions:  </t>
  </si>
  <si>
    <r>
      <t xml:space="preserve"> </t>
    </r>
    <r>
      <rPr>
        <sz val="11"/>
        <color theme="1"/>
        <rFont val="Calibri"/>
        <family val="2"/>
        <scheme val="minor"/>
      </rPr>
      <t xml:space="preserve">- One (1) IDEP discussion paper presented by authors to a diverse audience at research-related events                                                                                                                                                                       </t>
    </r>
  </si>
  <si>
    <t xml:space="preserve"> - Two (2) IDEP policy briefs on development planning derived from Fellowship research papers</t>
  </si>
  <si>
    <r>
      <t xml:space="preserve">- </t>
    </r>
    <r>
      <rPr>
        <sz val="11"/>
        <color theme="1"/>
        <rFont val="Calibri"/>
        <family val="2"/>
        <scheme val="minor"/>
      </rPr>
      <t xml:space="preserve">One (1) annual programme of public lectures on economic policy and management </t>
    </r>
  </si>
  <si>
    <r>
      <t xml:space="preserve">- </t>
    </r>
    <r>
      <rPr>
        <sz val="11"/>
        <color theme="1"/>
        <rFont val="Calibri"/>
        <family val="2"/>
        <scheme val="minor"/>
      </rPr>
      <t xml:space="preserve">One (1) CD-ROM documentary on the main substantive topics of the subprogramme                                </t>
    </r>
  </si>
  <si>
    <t>- Two (2) advisory missions undertaken upon request from member States, all centred on economic management and development planning</t>
  </si>
  <si>
    <t>- Fellowship programme on economic policy and management and long-term development planning - 1 fellow</t>
  </si>
  <si>
    <r>
      <rPr>
        <sz val="11"/>
        <rFont val="Calibri"/>
        <family val="2"/>
        <scheme val="minor"/>
      </rPr>
      <t xml:space="preserve">- One </t>
    </r>
    <r>
      <rPr>
        <sz val="11"/>
        <color theme="1"/>
        <rFont val="Calibri"/>
        <family val="2"/>
        <scheme val="minor"/>
      </rPr>
      <t xml:space="preserve">(1) course on social policy for development planners </t>
    </r>
  </si>
  <si>
    <t>- One (1) training in statistics (East Africa)</t>
  </si>
  <si>
    <r>
      <rPr>
        <sz val="11"/>
        <color theme="1"/>
        <rFont val="Calibri"/>
        <family val="2"/>
        <scheme val="minor"/>
      </rPr>
      <t xml:space="preserve">- One course on data and statistical analysis </t>
    </r>
  </si>
  <si>
    <r>
      <t>- One (1) course on macroeconomic modelling</t>
    </r>
    <r>
      <rPr>
        <sz val="11"/>
        <color theme="1"/>
        <rFont val="Calibri"/>
        <family val="2"/>
        <scheme val="minor"/>
      </rPr>
      <t xml:space="preserve"> </t>
    </r>
  </si>
  <si>
    <t>- Maintenance of information and documentation services on economic development and planning (acquisition of library and knowledge materials and resources)</t>
  </si>
  <si>
    <t xml:space="preserve">(a)Servicing of intergovernmental and expert bodies: </t>
  </si>
  <si>
    <t xml:space="preserve">- Two (2) bi-annual sessions of the Governing Council of IDEP </t>
  </si>
  <si>
    <t>- Two (2) annual sessions of the Technical Advisory Committee</t>
  </si>
  <si>
    <t>- Two (2) reports of the Director to IDEP Governing Council</t>
  </si>
  <si>
    <t xml:space="preserve">- One (1) IDEP report to the Conference of Ministers of Finance and Planning </t>
  </si>
  <si>
    <t>- Two (2) reports of the Technical Advisory Committee to the Governing Council</t>
  </si>
  <si>
    <t xml:space="preserve">- Deployment of the IDEP eLearning Programme </t>
  </si>
  <si>
    <t xml:space="preserve">- One (1) workshop for strengthening the institutional capacity of regional economic communities, intergovernmental organizations and/or countries emerging from conflict or recovering from natural disasters                                                                           </t>
  </si>
  <si>
    <t>- Impact/Tracer Studies with trainees &amp; nominating authorities</t>
  </si>
  <si>
    <t>(a) Servicing of intergovernmental and expert bodies:</t>
  </si>
  <si>
    <t xml:space="preserve">-   One (1) High-level policy dialogue attended by policy officials from member States and private sector representatives </t>
  </si>
  <si>
    <t>- One (1) advisory mission undertaken upon request from member States, all centred on economic management and development planning</t>
  </si>
  <si>
    <t>- Fellowship programmes on economic policy and management and long-term development planning - 1 fellow</t>
  </si>
  <si>
    <r>
      <rPr>
        <sz val="12.5"/>
        <color theme="1"/>
        <rFont val="Calibri"/>
        <family val="2"/>
        <scheme val="minor"/>
      </rPr>
      <t>-  T</t>
    </r>
    <r>
      <rPr>
        <sz val="11"/>
        <color theme="1"/>
        <rFont val="Calibri"/>
        <family val="2"/>
        <scheme val="minor"/>
      </rPr>
      <t xml:space="preserve">wo (2) field visits for participants </t>
    </r>
    <r>
      <rPr>
        <sz val="11"/>
        <rFont val="Calibri"/>
        <family val="2"/>
        <scheme val="minor"/>
      </rPr>
      <t xml:space="preserve">on topical issues </t>
    </r>
  </si>
  <si>
    <t>- One (1) session on mining policy, minerals and mining contracts, and minerals and mining regulatory framework delivered to 25 parliamentarians and civil society officials of African member States</t>
  </si>
  <si>
    <t xml:space="preserve">- One (1) training-of-trainers course in gender-responsive economic policy management </t>
  </si>
  <si>
    <t xml:space="preserve">(v) IDEP trainings/workshops/seminars organized in collaboration with other ECA Divisions: </t>
  </si>
  <si>
    <t xml:space="preserve">- One (1) training on strengthening tourism data management in national economic output accounting </t>
  </si>
  <si>
    <r>
      <rPr>
        <sz val="11"/>
        <color theme="1"/>
        <rFont val="Calibri"/>
        <family val="2"/>
        <scheme val="minor"/>
      </rPr>
      <t xml:space="preserve">- One (1) course on regional integration </t>
    </r>
  </si>
  <si>
    <r>
      <rPr>
        <sz val="11"/>
        <color theme="1"/>
        <rFont val="Calibri"/>
        <family val="2"/>
        <scheme val="minor"/>
      </rPr>
      <t xml:space="preserve">- One (1) course on agricultural policy </t>
    </r>
  </si>
  <si>
    <r>
      <rPr>
        <sz val="11"/>
        <color theme="1"/>
        <rFont val="Calibri"/>
        <family val="2"/>
        <scheme val="minor"/>
      </rPr>
      <t>- One (1)  course on international trade policy</t>
    </r>
  </si>
  <si>
    <r>
      <rPr>
        <sz val="11"/>
        <color theme="1"/>
        <rFont val="Calibri"/>
        <family val="2"/>
        <scheme val="minor"/>
      </rPr>
      <t xml:space="preserve">- One (1) course on international trade negotiations </t>
    </r>
  </si>
  <si>
    <r>
      <rPr>
        <sz val="11"/>
        <rFont val="Calibri"/>
        <family val="2"/>
        <scheme val="minor"/>
      </rPr>
      <t>- One (1) session on mining policy, minerals and mining contracts, and minerals and mining regulatory framework delivered to 25 public officials</t>
    </r>
    <r>
      <rPr>
        <sz val="11"/>
        <color rgb="FFFF0000"/>
        <rFont val="Calibri"/>
        <family val="2"/>
        <scheme val="minor"/>
      </rPr>
      <t xml:space="preserve"> </t>
    </r>
    <r>
      <rPr>
        <sz val="11"/>
        <color theme="1"/>
        <rFont val="Calibri"/>
        <family val="2"/>
        <scheme val="minor"/>
      </rPr>
      <t xml:space="preserve">of African member States </t>
    </r>
  </si>
  <si>
    <t xml:space="preserve">- Three (3) courses on  trade policy; regional  integration;  agricultural  policy;  industrialization  policy; land policy </t>
  </si>
  <si>
    <t xml:space="preserve">- One (1) course on modelling for structural transformation </t>
  </si>
  <si>
    <t>- One (1) course on managing illicit financial flows</t>
  </si>
  <si>
    <r>
      <t xml:space="preserve">- One (1) course on domestic resource mobilization </t>
    </r>
    <r>
      <rPr>
        <sz val="11"/>
        <rFont val="Calibri"/>
        <family val="2"/>
        <scheme val="minor"/>
      </rPr>
      <t xml:space="preserve">&amp; Investment  </t>
    </r>
  </si>
  <si>
    <r>
      <rPr>
        <sz val="11"/>
        <rFont val="Calibri"/>
        <family val="2"/>
        <scheme val="minor"/>
      </rPr>
      <t xml:space="preserve">- One (1) short </t>
    </r>
    <r>
      <rPr>
        <sz val="11"/>
        <color theme="1"/>
        <rFont val="Calibri"/>
        <family val="2"/>
        <scheme val="minor"/>
      </rPr>
      <t>course on gender and economic policy management in French and English</t>
    </r>
  </si>
  <si>
    <t>- One (1) Masters degree programme in industrial policy</t>
  </si>
  <si>
    <t>- One (1) retooling course for ECA Staff on statistical methods and analysis</t>
  </si>
  <si>
    <t xml:space="preserve">(v) IDEP trainings/workshops/seminars organized in collaboration with other ECA Divisions:   </t>
  </si>
  <si>
    <t xml:space="preserve">- One (1) course on trade policy analysis using modelling </t>
  </si>
  <si>
    <t>- Deployment of the eLearning Programme as a complement to Knowledge Management at IDEP</t>
  </si>
  <si>
    <t>- Impact/tracer studies with trainees &amp; nominating authorities</t>
  </si>
  <si>
    <r>
      <rPr>
        <sz val="11"/>
        <color theme="1"/>
        <rFont val="Calibri"/>
        <family val="2"/>
        <scheme val="minor"/>
      </rPr>
      <t xml:space="preserve">- One (1) IDEP discussion paper presented by authors to a diverse audience at research-related events;                                                                                                                                                                             </t>
    </r>
  </si>
  <si>
    <t xml:space="preserve">- One (1)  training manual on industrial policy in a development context                    </t>
  </si>
  <si>
    <r>
      <t xml:space="preserve">- </t>
    </r>
    <r>
      <rPr>
        <sz val="11"/>
        <color theme="1"/>
        <rFont val="Calibri"/>
        <family val="2"/>
        <scheme val="minor"/>
      </rPr>
      <t xml:space="preserve">One (1) annual programme of public lectures on economic policy and management (shared with EA a, as a number of lectures will focus on development planning related issues)      </t>
    </r>
  </si>
  <si>
    <t>ECA</t>
  </si>
  <si>
    <t>Resources to be mobilised by ECA</t>
  </si>
  <si>
    <t xml:space="preserve">- One (1) training of experts and policymakers on inclusive green economy and structural transformation —West and East Africa (with small island developing States) </t>
  </si>
  <si>
    <t xml:space="preserve">- One (1) workshop on policy mapping and social investment, with planning and budget specialists </t>
  </si>
  <si>
    <t>- One (1) workshop on demographic dividend, with planning experts and heads of specialized agencies</t>
  </si>
  <si>
    <t>- One (1) course on fundamentals of development planning</t>
  </si>
  <si>
    <t>- One (1) course on monitoring the implementation of regional and global instruments using the African Gender and Development Index for the remaining 14 countries from the five subregions of Africa</t>
  </si>
  <si>
    <t xml:space="preserve">- One (1) Masters degree programme </t>
  </si>
  <si>
    <t xml:space="preserve">Regula Budget </t>
  </si>
  <si>
    <t>Total XB</t>
  </si>
  <si>
    <t>Recon</t>
  </si>
  <si>
    <t>SRO-EA / ACS</t>
  </si>
  <si>
    <t>SID (ACPC) / MPD / SRO-EA / SRO-WA</t>
  </si>
  <si>
    <t>ACG / SDPD</t>
  </si>
  <si>
    <t>Overhead (10%)</t>
  </si>
  <si>
    <t>Total funding gap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</si>
</sst>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4" x14ac:knownFonts="1">
    <font>
      <sz val="11"/>
      <color theme="1"/>
      <name val="Calibri"/>
      <family val="2"/>
      <scheme val="minor"/>
    </font>
    <font>
      <b/>
      <sz val="11"/>
      <color theme="1"/>
      <name val="Calibri"/>
      <family val="2"/>
      <scheme val="minor"/>
    </font>
    <font>
      <b/>
      <u/>
      <sz val="13"/>
      <color theme="1"/>
      <name val="Calibri"/>
      <family val="2"/>
      <scheme val="minor"/>
    </font>
    <font>
      <i/>
      <u/>
      <sz val="12.5"/>
      <color theme="1"/>
      <name val="Calibri"/>
      <family val="2"/>
      <scheme val="minor"/>
    </font>
    <font>
      <i/>
      <sz val="12.5"/>
      <color theme="1"/>
      <name val="Calibri"/>
      <family val="2"/>
      <scheme val="minor"/>
    </font>
    <font>
      <b/>
      <i/>
      <sz val="12.5"/>
      <color theme="1"/>
      <name val="Calibri"/>
      <family val="2"/>
      <scheme val="minor"/>
    </font>
    <font>
      <b/>
      <i/>
      <sz val="11"/>
      <color theme="1"/>
      <name val="Calibri"/>
      <family val="2"/>
      <scheme val="minor"/>
    </font>
    <font>
      <sz val="11"/>
      <color rgb="FF000000"/>
      <name val="Calibri"/>
      <family val="2"/>
    </font>
    <font>
      <sz val="11"/>
      <name val="Calibri"/>
      <family val="2"/>
      <scheme val="minor"/>
    </font>
    <font>
      <b/>
      <sz val="11"/>
      <name val="Calibri"/>
      <family val="2"/>
      <scheme val="minor"/>
    </font>
    <font>
      <i/>
      <sz val="11"/>
      <color theme="1"/>
      <name val="Calibri"/>
      <family val="2"/>
      <scheme val="minor"/>
    </font>
    <font>
      <sz val="12.5"/>
      <color theme="1"/>
      <name val="Calibri"/>
      <family val="2"/>
      <scheme val="minor"/>
    </font>
    <font>
      <b/>
      <u/>
      <sz val="13"/>
      <name val="Calibri"/>
      <family val="2"/>
      <scheme val="minor"/>
    </font>
    <font>
      <b/>
      <sz val="13"/>
      <name val="Calibri"/>
      <family val="2"/>
      <scheme val="minor"/>
    </font>
    <font>
      <i/>
      <u/>
      <sz val="12.5"/>
      <name val="Calibri"/>
      <family val="2"/>
      <scheme val="minor"/>
    </font>
    <font>
      <sz val="12.5"/>
      <name val="Calibri"/>
      <family val="2"/>
      <scheme val="minor"/>
    </font>
    <font>
      <b/>
      <sz val="11"/>
      <color rgb="FFFF0000"/>
      <name val="Calibri"/>
      <family val="2"/>
      <scheme val="minor"/>
    </font>
    <font>
      <u/>
      <sz val="11"/>
      <color theme="1"/>
      <name val="Calibri"/>
      <family val="2"/>
      <scheme val="minor"/>
    </font>
    <font>
      <i/>
      <u/>
      <sz val="11"/>
      <color theme="1"/>
      <name val="Calibri"/>
      <family val="2"/>
      <scheme val="minor"/>
    </font>
    <font>
      <b/>
      <u/>
      <sz val="11"/>
      <name val="Calibri"/>
      <family val="2"/>
      <scheme val="minor"/>
    </font>
    <font>
      <u/>
      <sz val="11"/>
      <name val="Calibri"/>
      <family val="2"/>
      <scheme val="minor"/>
    </font>
    <font>
      <i/>
      <u/>
      <sz val="11"/>
      <name val="Calibri"/>
      <family val="2"/>
      <scheme val="minor"/>
    </font>
    <font>
      <i/>
      <sz val="11"/>
      <name val="Calibri"/>
      <family val="2"/>
      <scheme val="minor"/>
    </font>
    <font>
      <b/>
      <sz val="13"/>
      <color theme="1"/>
      <name val="Calibri"/>
      <family val="2"/>
      <scheme val="minor"/>
    </font>
    <font>
      <sz val="11"/>
      <name val="Calibri"/>
      <family val="2"/>
    </font>
    <font>
      <u/>
      <sz val="12.5"/>
      <name val="Calibri"/>
      <family val="2"/>
      <scheme val="minor"/>
    </font>
    <font>
      <b/>
      <sz val="12"/>
      <color theme="1"/>
      <name val="Times New Roman"/>
      <family val="1"/>
    </font>
    <font>
      <i/>
      <sz val="12"/>
      <color theme="1"/>
      <name val="Times New Roman"/>
      <family val="1"/>
    </font>
    <font>
      <sz val="12"/>
      <color theme="1"/>
      <name val="Times New Roman"/>
      <family val="1"/>
    </font>
    <font>
      <sz val="10"/>
      <color theme="1"/>
      <name val="Times New Roman"/>
      <family val="1"/>
    </font>
    <font>
      <b/>
      <sz val="12.5"/>
      <color theme="1"/>
      <name val="Calibri"/>
      <family val="2"/>
      <scheme val="minor"/>
    </font>
    <font>
      <sz val="12"/>
      <color theme="1"/>
      <name val="Calibri"/>
      <family val="2"/>
      <scheme val="minor"/>
    </font>
    <font>
      <sz val="11"/>
      <color rgb="FFFF0000"/>
      <name val="Calibri"/>
      <family val="2"/>
      <scheme val="minor"/>
    </font>
    <font>
      <i/>
      <u/>
      <sz val="12"/>
      <name val="Calibri"/>
      <family val="2"/>
      <scheme val="minor"/>
    </font>
    <font>
      <sz val="11"/>
      <color theme="1"/>
      <name val="Calibri"/>
      <family val="2"/>
      <scheme val="minor"/>
    </font>
    <font>
      <b/>
      <sz val="12.5"/>
      <name val="Calibri"/>
      <family val="2"/>
      <scheme val="minor"/>
    </font>
    <font>
      <b/>
      <sz val="14"/>
      <color theme="1"/>
      <name val="Times New Roman"/>
      <family val="1"/>
    </font>
    <font>
      <b/>
      <sz val="10"/>
      <color theme="1"/>
      <name val="Arial"/>
      <family val="2"/>
    </font>
    <font>
      <sz val="10"/>
      <color theme="1"/>
      <name val="Arial"/>
      <family val="2"/>
    </font>
    <font>
      <b/>
      <sz val="10"/>
      <color theme="1"/>
      <name val="Times New Roman"/>
      <family val="1"/>
    </font>
    <font>
      <b/>
      <sz val="14"/>
      <color theme="1"/>
      <name val="Calibri"/>
      <family val="2"/>
      <scheme val="minor"/>
    </font>
    <font>
      <sz val="12"/>
      <color theme="1"/>
      <name val="Segoe UI Semibold"/>
      <family val="2"/>
    </font>
    <font>
      <sz val="13"/>
      <color theme="1"/>
      <name val="Segoe UI Semibold"/>
      <family val="2"/>
    </font>
    <font>
      <sz val="11"/>
      <color theme="1"/>
      <name val="Segoe UI Semibold"/>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C5E0B3"/>
        <bgColor indexed="64"/>
      </patternFill>
    </fill>
    <fill>
      <patternFill patternType="solid">
        <fgColor theme="4" tint="0.59999389629810485"/>
        <bgColor indexed="64"/>
      </patternFill>
    </fill>
    <fill>
      <patternFill patternType="solid">
        <fgColor rgb="FF7030A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6" tint="0.79998168889431442"/>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bottom style="thin">
        <color indexed="64"/>
      </bottom>
      <diagonal/>
    </border>
    <border>
      <left/>
      <right/>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hair">
        <color indexed="64"/>
      </right>
      <top/>
      <bottom style="medium">
        <color indexed="64"/>
      </bottom>
      <diagonal/>
    </border>
    <border>
      <left style="thin">
        <color indexed="64"/>
      </left>
      <right/>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s>
  <cellStyleXfs count="2">
    <xf numFmtId="0" fontId="0" fillId="0" borderId="0"/>
    <xf numFmtId="43" fontId="34" fillId="0" borderId="0" applyFont="0" applyFill="0" applyBorder="0" applyAlignment="0" applyProtection="0"/>
  </cellStyleXfs>
  <cellXfs count="477">
    <xf numFmtId="0" fontId="0" fillId="0" borderId="0" xfId="0"/>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4" borderId="16" xfId="0" applyFont="1" applyFill="1" applyBorder="1" applyAlignment="1">
      <alignment horizontal="left" vertical="center" wrapText="1"/>
    </xf>
    <xf numFmtId="0" fontId="7" fillId="0" borderId="17" xfId="0" applyFont="1" applyBorder="1" applyAlignment="1">
      <alignment horizontal="center" vertical="center" wrapText="1"/>
    </xf>
    <xf numFmtId="0" fontId="0" fillId="4" borderId="8" xfId="0" applyFont="1" applyFill="1" applyBorder="1" applyAlignment="1">
      <alignment horizontal="center" vertical="center" wrapText="1"/>
    </xf>
    <xf numFmtId="0" fontId="1" fillId="4" borderId="33" xfId="0" applyFont="1" applyFill="1" applyBorder="1" applyAlignment="1">
      <alignment horizontal="left" vertical="center" wrapText="1"/>
    </xf>
    <xf numFmtId="0" fontId="0" fillId="4" borderId="35" xfId="0" applyFont="1" applyFill="1" applyBorder="1" applyAlignment="1">
      <alignment horizontal="center" vertical="center" wrapText="1"/>
    </xf>
    <xf numFmtId="0" fontId="7" fillId="0" borderId="34" xfId="0" applyFont="1" applyBorder="1" applyAlignment="1">
      <alignment horizontal="center" vertical="center" wrapText="1"/>
    </xf>
    <xf numFmtId="0" fontId="0" fillId="4" borderId="39"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33" xfId="0" applyFont="1" applyBorder="1" applyAlignment="1">
      <alignment vertical="center" wrapText="1"/>
    </xf>
    <xf numFmtId="0" fontId="0" fillId="0" borderId="34" xfId="0" applyFont="1" applyBorder="1" applyAlignment="1">
      <alignment horizontal="center" vertical="center" wrapText="1"/>
    </xf>
    <xf numFmtId="0" fontId="0" fillId="0" borderId="14" xfId="0" applyFont="1" applyBorder="1" applyAlignment="1">
      <alignment horizontal="center" vertical="center" wrapText="1"/>
    </xf>
    <xf numFmtId="0" fontId="8" fillId="0" borderId="33" xfId="0" applyFont="1" applyBorder="1" applyAlignment="1">
      <alignment vertical="center" wrapText="1"/>
    </xf>
    <xf numFmtId="0" fontId="0" fillId="0" borderId="35" xfId="0" applyFont="1" applyBorder="1" applyAlignment="1">
      <alignment horizontal="center" vertical="center" wrapText="1"/>
    </xf>
    <xf numFmtId="0" fontId="0" fillId="0" borderId="16" xfId="0" applyBorder="1" applyAlignment="1">
      <alignment horizontal="left" vertical="top" wrapText="1"/>
    </xf>
    <xf numFmtId="0" fontId="0" fillId="0" borderId="39" xfId="0" applyFont="1" applyBorder="1" applyAlignment="1">
      <alignment horizontal="center" vertical="center" wrapText="1"/>
    </xf>
    <xf numFmtId="0" fontId="1" fillId="0" borderId="46" xfId="0" applyFont="1" applyBorder="1" applyAlignment="1">
      <alignment vertical="center" wrapText="1"/>
    </xf>
    <xf numFmtId="0" fontId="0" fillId="0" borderId="4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1" xfId="0" applyFont="1" applyBorder="1" applyAlignment="1">
      <alignment vertical="center" wrapText="1"/>
    </xf>
    <xf numFmtId="0" fontId="0" fillId="0" borderId="52" xfId="0" applyFont="1" applyBorder="1" applyAlignment="1">
      <alignment horizontal="center" vertical="center" wrapText="1"/>
    </xf>
    <xf numFmtId="0" fontId="17" fillId="4" borderId="16" xfId="0" applyFont="1" applyFill="1" applyBorder="1" applyAlignment="1">
      <alignment horizontal="left" vertical="center" wrapText="1"/>
    </xf>
    <xf numFmtId="0" fontId="8" fillId="0" borderId="53" xfId="0" applyFont="1" applyBorder="1" applyAlignment="1">
      <alignment horizontal="center" vertical="center" wrapText="1"/>
    </xf>
    <xf numFmtId="0" fontId="0" fillId="0" borderId="46" xfId="0" applyBorder="1" applyAlignment="1">
      <alignment vertical="center" wrapText="1"/>
    </xf>
    <xf numFmtId="0" fontId="1" fillId="0" borderId="51" xfId="0" applyFont="1" applyBorder="1" applyAlignment="1">
      <alignment vertical="center" wrapText="1"/>
    </xf>
    <xf numFmtId="0" fontId="1" fillId="6" borderId="6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3" xfId="0" applyFont="1" applyFill="1" applyBorder="1" applyAlignment="1">
      <alignment vertical="center" wrapText="1"/>
    </xf>
    <xf numFmtId="0" fontId="1" fillId="6" borderId="65" xfId="0" applyFont="1" applyFill="1" applyBorder="1" applyAlignment="1">
      <alignment vertical="center" wrapText="1"/>
    </xf>
    <xf numFmtId="0" fontId="0" fillId="0" borderId="1" xfId="0" applyBorder="1" applyAlignment="1">
      <alignment vertical="top" wrapText="1"/>
    </xf>
    <xf numFmtId="0" fontId="19" fillId="4" borderId="16" xfId="0" applyFont="1" applyFill="1" applyBorder="1" applyAlignment="1">
      <alignment horizontal="left" vertical="top" wrapText="1"/>
    </xf>
    <xf numFmtId="0" fontId="0" fillId="0" borderId="66" xfId="0" applyBorder="1" applyAlignment="1">
      <alignment horizontal="center" vertical="center" wrapText="1"/>
    </xf>
    <xf numFmtId="0" fontId="0" fillId="0" borderId="8" xfId="0" applyFont="1" applyBorder="1" applyAlignment="1">
      <alignment horizontal="center" vertical="center" wrapText="1"/>
    </xf>
    <xf numFmtId="0" fontId="8" fillId="0" borderId="46" xfId="0" applyFont="1" applyBorder="1" applyAlignment="1">
      <alignment horizontal="left" vertical="center" wrapText="1"/>
    </xf>
    <xf numFmtId="0" fontId="0" fillId="0" borderId="69" xfId="0" applyBorder="1" applyAlignment="1">
      <alignment horizontal="center" vertical="center" wrapText="1"/>
    </xf>
    <xf numFmtId="0" fontId="0" fillId="0" borderId="11" xfId="0" applyFont="1" applyBorder="1" applyAlignment="1">
      <alignment horizontal="center" vertical="center"/>
    </xf>
    <xf numFmtId="0" fontId="0" fillId="0" borderId="69" xfId="0" applyFont="1" applyBorder="1" applyAlignment="1">
      <alignment horizontal="center" vertical="center" wrapText="1"/>
    </xf>
    <xf numFmtId="0" fontId="0" fillId="0" borderId="46" xfId="0" applyBorder="1" applyAlignment="1">
      <alignment horizontal="left" vertical="center" wrapText="1"/>
    </xf>
    <xf numFmtId="0" fontId="0" fillId="0" borderId="11" xfId="0" applyBorder="1" applyAlignment="1">
      <alignment horizontal="center" vertical="center" wrapText="1"/>
    </xf>
    <xf numFmtId="0" fontId="0" fillId="0" borderId="22" xfId="0" applyFont="1" applyBorder="1" applyAlignment="1">
      <alignment horizontal="center" vertical="center" wrapText="1"/>
    </xf>
    <xf numFmtId="0" fontId="0" fillId="0" borderId="73" xfId="0" applyBorder="1" applyAlignment="1">
      <alignment vertical="center" wrapText="1"/>
    </xf>
    <xf numFmtId="0" fontId="0" fillId="0" borderId="74" xfId="0" applyFont="1" applyBorder="1" applyAlignment="1">
      <alignment horizontal="center" vertical="center" wrapText="1"/>
    </xf>
    <xf numFmtId="0" fontId="0" fillId="4" borderId="78" xfId="0" applyFont="1" applyFill="1" applyBorder="1" applyAlignment="1">
      <alignment horizontal="center" vertical="center" wrapText="1"/>
    </xf>
    <xf numFmtId="0" fontId="0" fillId="0" borderId="79" xfId="0" applyFont="1" applyBorder="1" applyAlignment="1">
      <alignment horizontal="center" vertical="center" wrapText="1"/>
    </xf>
    <xf numFmtId="0" fontId="7" fillId="0" borderId="66" xfId="0" applyFont="1" applyBorder="1" applyAlignment="1">
      <alignment horizontal="center" vertical="center" wrapText="1"/>
    </xf>
    <xf numFmtId="0" fontId="0" fillId="4" borderId="79" xfId="0" applyFont="1" applyFill="1" applyBorder="1" applyAlignment="1">
      <alignment horizontal="center" vertical="center" wrapText="1"/>
    </xf>
    <xf numFmtId="0" fontId="24" fillId="0" borderId="22" xfId="0" applyFont="1" applyBorder="1" applyAlignment="1">
      <alignment horizontal="center" vertical="center" wrapText="1"/>
    </xf>
    <xf numFmtId="0" fontId="8" fillId="4" borderId="81" xfId="0" applyFont="1" applyFill="1" applyBorder="1" applyAlignment="1">
      <alignment horizontal="center" vertical="center" wrapText="1"/>
    </xf>
    <xf numFmtId="0" fontId="9" fillId="4" borderId="33" xfId="0" applyFont="1" applyFill="1" applyBorder="1" applyAlignment="1">
      <alignment horizontal="left" vertical="center" wrapText="1"/>
    </xf>
    <xf numFmtId="0" fontId="0" fillId="4" borderId="58" xfId="0" applyFont="1" applyFill="1" applyBorder="1" applyAlignment="1">
      <alignment horizontal="center" vertical="center" wrapText="1"/>
    </xf>
    <xf numFmtId="0" fontId="7" fillId="0" borderId="78" xfId="0" applyFont="1" applyBorder="1" applyAlignment="1">
      <alignment horizontal="center" vertical="center" wrapText="1"/>
    </xf>
    <xf numFmtId="0" fontId="8" fillId="0" borderId="82" xfId="0" applyFont="1" applyBorder="1" applyAlignment="1">
      <alignment vertical="center" wrapText="1"/>
    </xf>
    <xf numFmtId="0" fontId="7" fillId="0" borderId="83"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46" xfId="0" applyFont="1" applyBorder="1" applyAlignment="1">
      <alignment vertical="center" wrapText="1"/>
    </xf>
    <xf numFmtId="0" fontId="0" fillId="0" borderId="87" xfId="0" applyFont="1" applyBorder="1" applyAlignment="1">
      <alignment horizontal="center" vertical="center" wrapText="1"/>
    </xf>
    <xf numFmtId="0" fontId="0" fillId="0" borderId="89" xfId="0" applyFont="1" applyBorder="1" applyAlignment="1">
      <alignment horizontal="center" vertical="center" wrapText="1"/>
    </xf>
    <xf numFmtId="0" fontId="1" fillId="0" borderId="21" xfId="0" applyFont="1" applyBorder="1" applyAlignment="1">
      <alignment vertical="center" wrapText="1"/>
    </xf>
    <xf numFmtId="0" fontId="0" fillId="0" borderId="90" xfId="0" applyFont="1" applyBorder="1" applyAlignment="1">
      <alignment horizontal="center" vertical="center" wrapText="1"/>
    </xf>
    <xf numFmtId="0" fontId="8" fillId="0" borderId="91" xfId="0" applyFont="1" applyBorder="1" applyAlignment="1">
      <alignment horizontal="center" vertical="center" wrapText="1"/>
    </xf>
    <xf numFmtId="0" fontId="0" fillId="0" borderId="81" xfId="0" applyFont="1" applyBorder="1" applyAlignment="1">
      <alignment horizontal="center" vertical="center" wrapText="1"/>
    </xf>
    <xf numFmtId="0" fontId="8" fillId="0" borderId="92" xfId="0" applyFont="1" applyBorder="1" applyAlignment="1">
      <alignment vertical="center" wrapText="1"/>
    </xf>
    <xf numFmtId="0" fontId="1" fillId="8" borderId="5" xfId="0" applyFont="1" applyFill="1" applyBorder="1" applyAlignment="1">
      <alignment horizontal="right" vertical="center" wrapText="1"/>
    </xf>
    <xf numFmtId="0" fontId="1" fillId="8" borderId="5" xfId="0" applyFont="1" applyFill="1" applyBorder="1" applyAlignment="1">
      <alignment horizontal="center" vertical="center" wrapText="1"/>
    </xf>
    <xf numFmtId="0" fontId="26" fillId="0" borderId="97" xfId="0" applyFont="1" applyBorder="1" applyAlignment="1">
      <alignment vertical="top" wrapText="1"/>
    </xf>
    <xf numFmtId="0" fontId="26" fillId="0" borderId="98" xfId="0" applyFont="1" applyBorder="1" applyAlignment="1">
      <alignment vertical="top" wrapText="1"/>
    </xf>
    <xf numFmtId="0" fontId="29" fillId="0" borderId="0" xfId="0" applyFont="1" applyAlignment="1">
      <alignment horizontal="justify" vertical="center"/>
    </xf>
    <xf numFmtId="0" fontId="0" fillId="0" borderId="76" xfId="0" applyBorder="1"/>
    <xf numFmtId="0" fontId="8" fillId="4" borderId="34" xfId="0" applyFont="1" applyFill="1" applyBorder="1" applyAlignment="1">
      <alignment horizontal="center" vertical="center" wrapText="1"/>
    </xf>
    <xf numFmtId="0" fontId="0" fillId="4" borderId="33" xfId="0" applyFill="1" applyBorder="1" applyAlignment="1">
      <alignment horizontal="left" vertical="center" wrapText="1"/>
    </xf>
    <xf numFmtId="0" fontId="0" fillId="0" borderId="16" xfId="0" applyBorder="1" applyAlignment="1">
      <alignment vertical="center" wrapText="1"/>
    </xf>
    <xf numFmtId="0" fontId="0" fillId="0" borderId="0" xfId="0" applyAlignment="1">
      <alignment wrapText="1"/>
    </xf>
    <xf numFmtId="0" fontId="0" fillId="0" borderId="0" xfId="0" applyFont="1" applyBorder="1" applyAlignment="1">
      <alignment vertical="top" wrapText="1"/>
    </xf>
    <xf numFmtId="0" fontId="0" fillId="0" borderId="103" xfId="0" applyBorder="1" applyAlignment="1">
      <alignmen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1" fillId="0" borderId="104" xfId="0" applyFont="1" applyBorder="1" applyAlignment="1">
      <alignment vertical="center" wrapText="1"/>
    </xf>
    <xf numFmtId="0" fontId="8" fillId="0" borderId="69" xfId="0" applyFont="1" applyBorder="1" applyAlignment="1">
      <alignment horizontal="center" vertical="center" wrapText="1"/>
    </xf>
    <xf numFmtId="0" fontId="0" fillId="4" borderId="66" xfId="0" applyFill="1" applyBorder="1" applyAlignment="1">
      <alignment horizontal="center" vertical="center" wrapText="1"/>
    </xf>
    <xf numFmtId="0" fontId="1" fillId="2" borderId="75" xfId="0" applyFont="1" applyFill="1" applyBorder="1" applyAlignment="1">
      <alignment horizontal="left" vertical="center" wrapText="1"/>
    </xf>
    <xf numFmtId="0" fontId="0" fillId="0" borderId="54" xfId="0" applyBorder="1" applyAlignment="1">
      <alignment wrapText="1"/>
    </xf>
    <xf numFmtId="0" fontId="0" fillId="0" borderId="5" xfId="0" applyBorder="1" applyAlignment="1">
      <alignment wrapText="1"/>
    </xf>
    <xf numFmtId="0" fontId="0" fillId="0" borderId="6" xfId="0" applyBorder="1" applyAlignment="1">
      <alignment wrapText="1"/>
    </xf>
    <xf numFmtId="0" fontId="1" fillId="3" borderId="1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0" fillId="0" borderId="28" xfId="0" applyBorder="1" applyAlignment="1">
      <alignment vertical="center" wrapText="1"/>
    </xf>
    <xf numFmtId="0" fontId="1" fillId="6" borderId="23" xfId="0" applyFont="1" applyFill="1" applyBorder="1" applyAlignment="1">
      <alignment horizontal="center" vertical="center" wrapText="1"/>
    </xf>
    <xf numFmtId="0" fontId="1" fillId="6" borderId="12" xfId="0" applyFont="1" applyFill="1" applyBorder="1" applyAlignment="1">
      <alignment horizontal="center" vertical="center" wrapText="1"/>
    </xf>
    <xf numFmtId="3" fontId="1" fillId="4" borderId="18" xfId="0" applyNumberFormat="1" applyFont="1" applyFill="1" applyBorder="1" applyAlignment="1">
      <alignment horizontal="center" vertical="center" wrapText="1"/>
    </xf>
    <xf numFmtId="3" fontId="1" fillId="4" borderId="19" xfId="0" applyNumberFormat="1" applyFont="1" applyFill="1" applyBorder="1" applyAlignment="1">
      <alignment horizontal="center" vertical="center" wrapText="1"/>
    </xf>
    <xf numFmtId="3" fontId="1" fillId="4" borderId="20" xfId="0" applyNumberFormat="1" applyFont="1" applyFill="1" applyBorder="1" applyAlignment="1">
      <alignment horizontal="center" vertical="center" wrapText="1"/>
    </xf>
    <xf numFmtId="3" fontId="1" fillId="4" borderId="36" xfId="0" applyNumberFormat="1" applyFont="1" applyFill="1" applyBorder="1" applyAlignment="1">
      <alignment horizontal="center" vertical="center" wrapText="1"/>
    </xf>
    <xf numFmtId="3" fontId="1" fillId="4" borderId="37" xfId="0" applyNumberFormat="1" applyFont="1" applyFill="1" applyBorder="1" applyAlignment="1">
      <alignment horizontal="center" vertical="center" wrapText="1"/>
    </xf>
    <xf numFmtId="3" fontId="1" fillId="4" borderId="38" xfId="0" applyNumberFormat="1" applyFont="1" applyFill="1" applyBorder="1" applyAlignment="1">
      <alignment horizontal="center" vertical="center" wrapText="1"/>
    </xf>
    <xf numFmtId="3" fontId="1" fillId="4" borderId="40" xfId="0" applyNumberFormat="1" applyFont="1" applyFill="1" applyBorder="1" applyAlignment="1">
      <alignment horizontal="center" vertical="center" wrapText="1"/>
    </xf>
    <xf numFmtId="3" fontId="1" fillId="4" borderId="41" xfId="0" applyNumberFormat="1" applyFont="1" applyFill="1" applyBorder="1" applyAlignment="1">
      <alignment horizontal="center" vertical="center" wrapText="1"/>
    </xf>
    <xf numFmtId="3" fontId="1" fillId="4" borderId="42" xfId="0" applyNumberFormat="1" applyFont="1" applyFill="1" applyBorder="1" applyAlignment="1">
      <alignment horizontal="center" vertical="center" wrapText="1"/>
    </xf>
    <xf numFmtId="3" fontId="1" fillId="4" borderId="43" xfId="0" applyNumberFormat="1" applyFont="1" applyFill="1" applyBorder="1" applyAlignment="1">
      <alignment horizontal="center" vertical="center" wrapText="1"/>
    </xf>
    <xf numFmtId="3" fontId="1" fillId="4" borderId="44" xfId="0" applyNumberFormat="1" applyFont="1" applyFill="1" applyBorder="1" applyAlignment="1">
      <alignment horizontal="center" vertical="center" wrapText="1"/>
    </xf>
    <xf numFmtId="3" fontId="1" fillId="4" borderId="45" xfId="0" applyNumberFormat="1" applyFont="1" applyFill="1" applyBorder="1" applyAlignment="1">
      <alignment horizontal="center" vertical="center" wrapText="1"/>
    </xf>
    <xf numFmtId="3" fontId="1" fillId="0" borderId="43" xfId="0" applyNumberFormat="1" applyFont="1" applyBorder="1" applyAlignment="1">
      <alignment horizontal="center" vertical="center" wrapText="1"/>
    </xf>
    <xf numFmtId="3" fontId="1" fillId="0" borderId="44" xfId="0" applyNumberFormat="1" applyFont="1" applyBorder="1" applyAlignment="1">
      <alignment horizontal="center" vertical="center" wrapText="1"/>
    </xf>
    <xf numFmtId="3" fontId="0" fillId="0" borderId="44" xfId="0" applyNumberFormat="1" applyFont="1" applyBorder="1" applyAlignment="1">
      <alignment wrapText="1"/>
    </xf>
    <xf numFmtId="3" fontId="0" fillId="0" borderId="45" xfId="0" applyNumberFormat="1" applyFont="1" applyBorder="1" applyAlignment="1">
      <alignment wrapText="1"/>
    </xf>
    <xf numFmtId="3" fontId="1" fillId="0" borderId="36" xfId="0" applyNumberFormat="1" applyFont="1" applyBorder="1" applyAlignment="1">
      <alignment horizontal="center" vertical="center" wrapText="1"/>
    </xf>
    <xf numFmtId="3" fontId="1" fillId="0" borderId="37" xfId="0" applyNumberFormat="1" applyFont="1" applyBorder="1" applyAlignment="1">
      <alignment horizontal="center" vertical="center" wrapText="1"/>
    </xf>
    <xf numFmtId="3" fontId="0" fillId="0" borderId="37" xfId="0" applyNumberFormat="1" applyFont="1" applyBorder="1" applyAlignment="1">
      <alignment wrapText="1"/>
    </xf>
    <xf numFmtId="3" fontId="0" fillId="0" borderId="38" xfId="0" applyNumberFormat="1" applyFont="1" applyBorder="1" applyAlignment="1">
      <alignment wrapText="1"/>
    </xf>
    <xf numFmtId="3" fontId="1" fillId="0" borderId="40" xfId="0" applyNumberFormat="1" applyFont="1" applyBorder="1" applyAlignment="1">
      <alignment horizontal="center" vertical="center" wrapText="1"/>
    </xf>
    <xf numFmtId="3" fontId="1" fillId="0" borderId="41" xfId="0" applyNumberFormat="1" applyFont="1" applyBorder="1" applyAlignment="1">
      <alignment horizontal="center" vertical="center" wrapText="1"/>
    </xf>
    <xf numFmtId="3" fontId="0" fillId="0" borderId="41" xfId="0" applyNumberFormat="1" applyFont="1" applyBorder="1" applyAlignment="1">
      <alignment wrapText="1"/>
    </xf>
    <xf numFmtId="3" fontId="0" fillId="0" borderId="42" xfId="0" applyNumberFormat="1" applyFont="1" applyBorder="1" applyAlignment="1">
      <alignment wrapText="1"/>
    </xf>
    <xf numFmtId="3" fontId="1" fillId="0" borderId="48" xfId="0" applyNumberFormat="1" applyFont="1" applyBorder="1" applyAlignment="1">
      <alignment horizontal="center" vertical="center" wrapText="1"/>
    </xf>
    <xf numFmtId="3" fontId="1" fillId="0" borderId="49" xfId="0" applyNumberFormat="1" applyFont="1" applyBorder="1" applyAlignment="1">
      <alignment horizontal="center" vertical="center" wrapText="1"/>
    </xf>
    <xf numFmtId="3" fontId="0" fillId="0" borderId="49" xfId="0" applyNumberFormat="1" applyFont="1" applyBorder="1" applyAlignment="1">
      <alignment wrapText="1"/>
    </xf>
    <xf numFmtId="3" fontId="0" fillId="0" borderId="50" xfId="0" applyNumberFormat="1" applyFont="1" applyBorder="1" applyAlignment="1">
      <alignment wrapText="1"/>
    </xf>
    <xf numFmtId="3" fontId="1" fillId="5" borderId="56" xfId="0" applyNumberFormat="1" applyFont="1" applyFill="1" applyBorder="1" applyAlignment="1">
      <alignment horizontal="center" vertical="center" wrapText="1"/>
    </xf>
    <xf numFmtId="3" fontId="1" fillId="5" borderId="35" xfId="0" applyNumberFormat="1" applyFont="1" applyFill="1" applyBorder="1" applyAlignment="1">
      <alignment horizontal="center" vertical="center" wrapText="1"/>
    </xf>
    <xf numFmtId="3" fontId="0" fillId="0" borderId="35" xfId="0" applyNumberFormat="1" applyFont="1" applyBorder="1" applyAlignment="1">
      <alignment wrapText="1"/>
    </xf>
    <xf numFmtId="3" fontId="0" fillId="0" borderId="57" xfId="0" applyNumberFormat="1" applyFont="1" applyBorder="1" applyAlignment="1">
      <alignment wrapText="1"/>
    </xf>
    <xf numFmtId="3" fontId="1" fillId="4" borderId="55" xfId="0" applyNumberFormat="1" applyFont="1" applyFill="1" applyBorder="1" applyAlignment="1">
      <alignment horizontal="center" vertical="center" wrapText="1"/>
    </xf>
    <xf numFmtId="3" fontId="1" fillId="0" borderId="19" xfId="0" applyNumberFormat="1" applyFont="1" applyBorder="1" applyAlignment="1">
      <alignment horizontal="center" vertical="center" wrapText="1"/>
    </xf>
    <xf numFmtId="3" fontId="1" fillId="4" borderId="67" xfId="0" applyNumberFormat="1" applyFont="1" applyFill="1" applyBorder="1" applyAlignment="1">
      <alignment horizontal="center" vertical="center" wrapText="1"/>
    </xf>
    <xf numFmtId="3" fontId="9" fillId="4" borderId="72" xfId="0" applyNumberFormat="1" applyFont="1" applyFill="1" applyBorder="1" applyAlignment="1">
      <alignment horizontal="center" vertical="center" wrapText="1"/>
    </xf>
    <xf numFmtId="3" fontId="9" fillId="4" borderId="44" xfId="0" applyNumberFormat="1" applyFont="1" applyFill="1" applyBorder="1" applyAlignment="1">
      <alignment horizontal="center" vertical="center" wrapText="1"/>
    </xf>
    <xf numFmtId="3" fontId="1" fillId="0" borderId="55" xfId="0" applyNumberFormat="1" applyFont="1" applyBorder="1" applyAlignment="1">
      <alignment horizontal="center" vertical="center" wrapText="1"/>
    </xf>
    <xf numFmtId="3" fontId="1" fillId="0" borderId="84" xfId="0" applyNumberFormat="1" applyFont="1" applyBorder="1" applyAlignment="1">
      <alignment horizontal="center" vertical="center" wrapText="1"/>
    </xf>
    <xf numFmtId="3" fontId="1" fillId="0" borderId="85" xfId="0" applyNumberFormat="1" applyFont="1" applyBorder="1" applyAlignment="1">
      <alignment horizontal="center" vertical="center" wrapText="1"/>
    </xf>
    <xf numFmtId="3" fontId="0" fillId="0" borderId="85" xfId="0" applyNumberFormat="1" applyFont="1" applyBorder="1" applyAlignment="1">
      <alignment wrapText="1"/>
    </xf>
    <xf numFmtId="3" fontId="0" fillId="0" borderId="86" xfId="0" applyNumberFormat="1" applyFont="1" applyBorder="1" applyAlignment="1">
      <alignment wrapText="1"/>
    </xf>
    <xf numFmtId="3" fontId="1" fillId="0" borderId="67" xfId="0" applyNumberFormat="1" applyFont="1" applyBorder="1" applyAlignment="1">
      <alignment horizontal="center" vertical="center" wrapText="1"/>
    </xf>
    <xf numFmtId="3" fontId="0" fillId="0" borderId="19" xfId="0" applyNumberFormat="1" applyFont="1" applyBorder="1" applyAlignment="1">
      <alignment wrapText="1"/>
    </xf>
    <xf numFmtId="3" fontId="0" fillId="0" borderId="20" xfId="0" applyNumberFormat="1" applyFont="1" applyBorder="1" applyAlignment="1">
      <alignment wrapText="1"/>
    </xf>
    <xf numFmtId="3" fontId="0" fillId="0" borderId="19" xfId="0" applyNumberFormat="1" applyFont="1" applyBorder="1" applyAlignment="1">
      <alignment vertical="center" wrapText="1"/>
    </xf>
    <xf numFmtId="3" fontId="0" fillId="0" borderId="20" xfId="0" applyNumberFormat="1" applyFont="1" applyBorder="1" applyAlignment="1">
      <alignment vertical="center" wrapText="1"/>
    </xf>
    <xf numFmtId="3" fontId="1" fillId="0" borderId="88" xfId="0" applyNumberFormat="1" applyFont="1" applyBorder="1" applyAlignment="1">
      <alignment horizontal="center" vertical="center" wrapText="1"/>
    </xf>
    <xf numFmtId="3" fontId="0" fillId="0" borderId="41" xfId="0" applyNumberFormat="1" applyFont="1" applyBorder="1" applyAlignment="1">
      <alignment vertical="center" wrapText="1"/>
    </xf>
    <xf numFmtId="3" fontId="0" fillId="0" borderId="42" xfId="0" applyNumberFormat="1" applyFont="1" applyBorder="1" applyAlignment="1">
      <alignment vertical="center" wrapText="1"/>
    </xf>
    <xf numFmtId="3" fontId="0" fillId="0" borderId="49" xfId="0" applyNumberFormat="1" applyFont="1" applyBorder="1" applyAlignment="1">
      <alignment vertical="center" wrapText="1"/>
    </xf>
    <xf numFmtId="3" fontId="0" fillId="0" borderId="50" xfId="0" applyNumberFormat="1" applyFont="1" applyBorder="1" applyAlignment="1">
      <alignment vertical="center" wrapText="1"/>
    </xf>
    <xf numFmtId="3" fontId="9" fillId="0" borderId="70" xfId="0" applyNumberFormat="1" applyFont="1" applyBorder="1" applyAlignment="1">
      <alignment horizontal="center" vertical="center" wrapText="1"/>
    </xf>
    <xf numFmtId="3" fontId="9" fillId="0" borderId="49" xfId="0" applyNumberFormat="1" applyFont="1" applyBorder="1" applyAlignment="1">
      <alignment horizontal="center" vertical="center" wrapText="1"/>
    </xf>
    <xf numFmtId="3" fontId="1" fillId="0" borderId="70"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3" fontId="0" fillId="0" borderId="25" xfId="0" applyNumberFormat="1" applyFont="1" applyBorder="1" applyAlignment="1">
      <alignment vertical="center" wrapText="1"/>
    </xf>
    <xf numFmtId="3" fontId="0" fillId="0" borderId="26" xfId="0" applyNumberFormat="1" applyFont="1" applyBorder="1" applyAlignment="1">
      <alignment vertical="center" wrapText="1"/>
    </xf>
    <xf numFmtId="3" fontId="1" fillId="0" borderId="72" xfId="0" applyNumberFormat="1" applyFont="1" applyBorder="1" applyAlignment="1">
      <alignment horizontal="center" vertical="center" wrapText="1"/>
    </xf>
    <xf numFmtId="3" fontId="9" fillId="0" borderId="44" xfId="0" applyNumberFormat="1" applyFont="1" applyBorder="1" applyAlignment="1">
      <alignment horizontal="center" vertical="center" wrapText="1"/>
    </xf>
    <xf numFmtId="3" fontId="0" fillId="0" borderId="44" xfId="0" applyNumberFormat="1" applyFont="1" applyBorder="1" applyAlignment="1">
      <alignment vertical="center" wrapText="1"/>
    </xf>
    <xf numFmtId="3" fontId="0" fillId="0" borderId="45" xfId="0" applyNumberFormat="1" applyFont="1" applyBorder="1" applyAlignment="1">
      <alignment vertical="center" wrapText="1"/>
    </xf>
    <xf numFmtId="3" fontId="9" fillId="0" borderId="25" xfId="0" applyNumberFormat="1" applyFont="1" applyBorder="1" applyAlignment="1">
      <alignment horizontal="center" vertical="center" wrapText="1"/>
    </xf>
    <xf numFmtId="3" fontId="0" fillId="0" borderId="35" xfId="0" applyNumberFormat="1" applyFont="1" applyBorder="1" applyAlignment="1">
      <alignment vertical="center" wrapText="1"/>
    </xf>
    <xf numFmtId="3" fontId="0" fillId="0" borderId="57" xfId="0" applyNumberFormat="1" applyFont="1" applyBorder="1" applyAlignment="1">
      <alignment vertical="center" wrapText="1"/>
    </xf>
    <xf numFmtId="3" fontId="1" fillId="4" borderId="49" xfId="0" applyNumberFormat="1" applyFont="1" applyFill="1" applyBorder="1" applyAlignment="1">
      <alignment horizontal="center" vertical="center" wrapText="1"/>
    </xf>
    <xf numFmtId="3" fontId="1" fillId="4" borderId="50" xfId="0" applyNumberFormat="1" applyFont="1" applyFill="1" applyBorder="1" applyAlignment="1">
      <alignment horizontal="center" vertical="center" wrapText="1"/>
    </xf>
    <xf numFmtId="3" fontId="0" fillId="0" borderId="44" xfId="0" applyNumberFormat="1" applyFont="1" applyBorder="1" applyAlignment="1">
      <alignment vertical="top" wrapText="1"/>
    </xf>
    <xf numFmtId="3" fontId="0" fillId="0" borderId="45" xfId="0" applyNumberFormat="1" applyFont="1" applyBorder="1" applyAlignment="1">
      <alignment vertical="top" wrapText="1"/>
    </xf>
    <xf numFmtId="3" fontId="1" fillId="0" borderId="30" xfId="0" applyNumberFormat="1" applyFont="1" applyBorder="1" applyAlignment="1">
      <alignment horizontal="center" vertical="center" wrapText="1"/>
    </xf>
    <xf numFmtId="3" fontId="1" fillId="0" borderId="31" xfId="0" applyNumberFormat="1" applyFont="1" applyBorder="1" applyAlignment="1">
      <alignment horizontal="center" vertical="center" wrapText="1"/>
    </xf>
    <xf numFmtId="3" fontId="0" fillId="0" borderId="31" xfId="0" applyNumberFormat="1" applyFont="1" applyBorder="1" applyAlignment="1">
      <alignment vertical="top" wrapText="1"/>
    </xf>
    <xf numFmtId="3" fontId="0" fillId="0" borderId="32" xfId="0" applyNumberFormat="1" applyFont="1" applyBorder="1" applyAlignment="1">
      <alignment vertical="top" wrapText="1"/>
    </xf>
    <xf numFmtId="3" fontId="0" fillId="0" borderId="19" xfId="0" applyNumberFormat="1" applyFont="1" applyBorder="1" applyAlignment="1">
      <alignment vertical="top" wrapText="1"/>
    </xf>
    <xf numFmtId="3" fontId="0" fillId="0" borderId="20" xfId="0" applyNumberFormat="1" applyFont="1" applyBorder="1" applyAlignment="1">
      <alignment vertical="top" wrapText="1"/>
    </xf>
    <xf numFmtId="3" fontId="0" fillId="0" borderId="70" xfId="0" applyNumberFormat="1" applyFont="1" applyBorder="1"/>
    <xf numFmtId="3" fontId="9" fillId="0" borderId="49" xfId="0" applyNumberFormat="1" applyFont="1" applyBorder="1" applyAlignment="1">
      <alignment horizontal="center" vertical="center"/>
    </xf>
    <xf numFmtId="3" fontId="0" fillId="0" borderId="49" xfId="0" applyNumberFormat="1" applyFont="1" applyBorder="1"/>
    <xf numFmtId="3" fontId="0" fillId="0" borderId="50" xfId="0" applyNumberFormat="1" applyFont="1" applyBorder="1"/>
    <xf numFmtId="3" fontId="0" fillId="0" borderId="49" xfId="0" applyNumberFormat="1" applyBorder="1" applyAlignment="1">
      <alignment wrapText="1"/>
    </xf>
    <xf numFmtId="3" fontId="0" fillId="0" borderId="50" xfId="0" applyNumberFormat="1" applyBorder="1" applyAlignment="1">
      <alignment wrapText="1"/>
    </xf>
    <xf numFmtId="3" fontId="0" fillId="0" borderId="70" xfId="0" applyNumberFormat="1" applyBorder="1" applyAlignment="1">
      <alignment horizontal="center" vertical="center" wrapText="1"/>
    </xf>
    <xf numFmtId="3" fontId="0" fillId="0" borderId="49" xfId="0" applyNumberFormat="1" applyFont="1" applyBorder="1" applyAlignment="1">
      <alignment vertical="top" wrapText="1"/>
    </xf>
    <xf numFmtId="3" fontId="0" fillId="0" borderId="50" xfId="0" applyNumberFormat="1" applyFont="1" applyBorder="1" applyAlignment="1">
      <alignment vertical="top" wrapText="1"/>
    </xf>
    <xf numFmtId="3" fontId="1" fillId="5" borderId="100" xfId="0" applyNumberFormat="1" applyFont="1" applyFill="1" applyBorder="1" applyAlignment="1">
      <alignment horizontal="center" vertical="center" wrapText="1"/>
    </xf>
    <xf numFmtId="3" fontId="1" fillId="5" borderId="29" xfId="0" applyNumberFormat="1" applyFont="1" applyFill="1" applyBorder="1" applyAlignment="1">
      <alignment horizontal="center" vertical="center" wrapText="1"/>
    </xf>
    <xf numFmtId="3" fontId="0" fillId="0" borderId="29" xfId="0" applyNumberFormat="1" applyFont="1" applyBorder="1" applyAlignment="1">
      <alignment vertical="center" wrapText="1"/>
    </xf>
    <xf numFmtId="3" fontId="0" fillId="0" borderId="101" xfId="0" applyNumberFormat="1" applyFont="1" applyBorder="1" applyAlignment="1">
      <alignment vertical="center" wrapText="1"/>
    </xf>
    <xf numFmtId="3" fontId="9" fillId="4" borderId="41" xfId="0" applyNumberFormat="1" applyFont="1" applyFill="1" applyBorder="1" applyAlignment="1">
      <alignment horizontal="center" vertical="center" wrapText="1"/>
    </xf>
    <xf numFmtId="0" fontId="0" fillId="0" borderId="51" xfId="0" applyBorder="1" applyAlignment="1">
      <alignment vertical="center" wrapText="1"/>
    </xf>
    <xf numFmtId="0" fontId="0" fillId="0" borderId="91" xfId="0" applyBorder="1" applyAlignment="1">
      <alignment horizontal="center" vertical="center" wrapText="1"/>
    </xf>
    <xf numFmtId="0" fontId="0" fillId="0" borderId="77" xfId="0" applyFont="1" applyBorder="1" applyAlignment="1">
      <alignment vertical="center" wrapText="1"/>
    </xf>
    <xf numFmtId="0" fontId="0" fillId="0" borderId="29" xfId="0" applyFont="1" applyBorder="1" applyAlignment="1">
      <alignment horizontal="center" vertical="center" wrapText="1"/>
    </xf>
    <xf numFmtId="3" fontId="0" fillId="0" borderId="37" xfId="0" applyNumberFormat="1" applyFont="1" applyBorder="1" applyAlignment="1">
      <alignment vertical="top" wrapText="1"/>
    </xf>
    <xf numFmtId="3" fontId="0" fillId="0" borderId="38" xfId="0" applyNumberFormat="1" applyFont="1" applyBorder="1" applyAlignment="1">
      <alignment vertical="top" wrapText="1"/>
    </xf>
    <xf numFmtId="0" fontId="0" fillId="4" borderId="0" xfId="0" applyFont="1" applyFill="1" applyBorder="1" applyAlignment="1">
      <alignment horizontal="center" vertical="center" wrapText="1"/>
    </xf>
    <xf numFmtId="3" fontId="1" fillId="4" borderId="84" xfId="0" applyNumberFormat="1" applyFont="1" applyFill="1" applyBorder="1" applyAlignment="1">
      <alignment horizontal="center" vertical="center" wrapText="1"/>
    </xf>
    <xf numFmtId="3" fontId="1" fillId="4" borderId="85" xfId="0" applyNumberFormat="1" applyFont="1" applyFill="1" applyBorder="1" applyAlignment="1">
      <alignment horizontal="center" vertical="center" wrapText="1"/>
    </xf>
    <xf numFmtId="3" fontId="1" fillId="4" borderId="86" xfId="0" applyNumberFormat="1" applyFont="1" applyFill="1" applyBorder="1" applyAlignment="1">
      <alignment horizontal="center" vertical="center" wrapText="1"/>
    </xf>
    <xf numFmtId="0" fontId="0" fillId="0" borderId="28" xfId="0" applyBorder="1" applyAlignment="1">
      <alignment wrapText="1"/>
    </xf>
    <xf numFmtId="0" fontId="0" fillId="0" borderId="54" xfId="0" applyFont="1" applyBorder="1" applyAlignment="1">
      <alignment horizontal="center" vertical="center" wrapText="1"/>
    </xf>
    <xf numFmtId="0" fontId="0" fillId="0" borderId="33" xfId="0" applyBorder="1" applyAlignment="1">
      <alignment vertical="center" wrapText="1"/>
    </xf>
    <xf numFmtId="0" fontId="0" fillId="0" borderId="78" xfId="0" applyBorder="1" applyAlignment="1">
      <alignment horizontal="center" vertical="center" wrapText="1"/>
    </xf>
    <xf numFmtId="0" fontId="9" fillId="4" borderId="27" xfId="0" applyFont="1" applyFill="1" applyBorder="1" applyAlignment="1">
      <alignment horizontal="left" vertical="center" wrapText="1"/>
    </xf>
    <xf numFmtId="0" fontId="8" fillId="0" borderId="28" xfId="0" applyFont="1" applyBorder="1" applyAlignment="1">
      <alignment horizontal="center" vertical="center" wrapText="1"/>
    </xf>
    <xf numFmtId="0" fontId="0" fillId="4" borderId="54" xfId="0" applyFont="1" applyFill="1" applyBorder="1" applyAlignment="1">
      <alignment horizontal="center" vertical="center" wrapText="1"/>
    </xf>
    <xf numFmtId="3" fontId="1" fillId="4" borderId="30" xfId="0" applyNumberFormat="1" applyFont="1" applyFill="1" applyBorder="1" applyAlignment="1">
      <alignment horizontal="center" vertical="center" wrapText="1"/>
    </xf>
    <xf numFmtId="3" fontId="1" fillId="4" borderId="31" xfId="0" applyNumberFormat="1" applyFont="1" applyFill="1" applyBorder="1" applyAlignment="1">
      <alignment horizontal="center" vertical="center" wrapText="1"/>
    </xf>
    <xf numFmtId="3" fontId="1" fillId="4" borderId="32" xfId="0" applyNumberFormat="1" applyFont="1" applyFill="1" applyBorder="1" applyAlignment="1">
      <alignment horizontal="center" vertical="center" wrapText="1"/>
    </xf>
    <xf numFmtId="0" fontId="8" fillId="4" borderId="78" xfId="0" applyFont="1" applyFill="1" applyBorder="1" applyAlignment="1">
      <alignment horizontal="center" vertical="center" wrapText="1"/>
    </xf>
    <xf numFmtId="0" fontId="9" fillId="4" borderId="92"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0" fillId="4" borderId="89" xfId="0" applyFont="1" applyFill="1" applyBorder="1" applyAlignment="1">
      <alignment horizontal="center" vertical="center" wrapText="1"/>
    </xf>
    <xf numFmtId="3" fontId="1" fillId="4" borderId="70" xfId="0" applyNumberFormat="1"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57" xfId="0" applyFont="1" applyBorder="1" applyAlignment="1">
      <alignment horizontal="center" vertical="center" wrapText="1"/>
    </xf>
    <xf numFmtId="0" fontId="37" fillId="0" borderId="0" xfId="0" applyFont="1" applyBorder="1" applyAlignment="1">
      <alignment horizontal="center" vertical="center" wrapText="1"/>
    </xf>
    <xf numFmtId="0" fontId="0" fillId="0" borderId="0" xfId="0" applyBorder="1"/>
    <xf numFmtId="0" fontId="38" fillId="0" borderId="0" xfId="0" applyFont="1" applyBorder="1" applyAlignment="1">
      <alignment horizontal="left" wrapText="1"/>
    </xf>
    <xf numFmtId="0" fontId="0" fillId="0" borderId="0" xfId="0" applyBorder="1" applyAlignment="1">
      <alignment horizontal="left" wrapText="1"/>
    </xf>
    <xf numFmtId="0" fontId="38" fillId="0" borderId="0" xfId="0" applyFont="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8" fillId="0" borderId="0" xfId="0" applyFont="1" applyBorder="1" applyAlignment="1">
      <alignment horizontal="center" vertical="center" wrapText="1"/>
    </xf>
    <xf numFmtId="0" fontId="0" fillId="0" borderId="16" xfId="0" applyBorder="1" applyAlignment="1">
      <alignment vertical="top" wrapText="1"/>
    </xf>
    <xf numFmtId="0" fontId="9" fillId="4" borderId="16" xfId="0" applyFont="1" applyFill="1" applyBorder="1" applyAlignment="1">
      <alignment horizontal="left" vertical="top" wrapText="1"/>
    </xf>
    <xf numFmtId="0" fontId="1" fillId="0" borderId="1" xfId="0" applyFont="1" applyBorder="1" applyAlignment="1">
      <alignment wrapText="1"/>
    </xf>
    <xf numFmtId="0" fontId="1" fillId="0" borderId="103" xfId="0" applyFont="1" applyBorder="1" applyAlignment="1">
      <alignment vertical="top" wrapText="1"/>
    </xf>
    <xf numFmtId="0" fontId="0" fillId="0" borderId="107" xfId="0" applyFont="1" applyBorder="1" applyAlignment="1">
      <alignment vertical="center" wrapText="1"/>
    </xf>
    <xf numFmtId="0" fontId="1" fillId="8" borderId="106" xfId="0" applyFont="1" applyFill="1" applyBorder="1" applyAlignment="1">
      <alignment horizontal="right" vertical="center" wrapText="1"/>
    </xf>
    <xf numFmtId="0" fontId="1" fillId="0" borderId="103" xfId="0" applyFont="1" applyBorder="1" applyAlignment="1">
      <alignment wrapText="1"/>
    </xf>
    <xf numFmtId="3" fontId="1" fillId="0" borderId="45" xfId="0" applyNumberFormat="1" applyFont="1" applyBorder="1" applyAlignment="1">
      <alignment horizontal="center" vertical="center" wrapText="1"/>
    </xf>
    <xf numFmtId="3" fontId="1" fillId="0" borderId="38" xfId="0" applyNumberFormat="1" applyFont="1" applyBorder="1" applyAlignment="1">
      <alignment horizontal="center" vertical="center" wrapText="1"/>
    </xf>
    <xf numFmtId="3" fontId="1" fillId="0" borderId="42"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3" fontId="1" fillId="0" borderId="20" xfId="0" applyNumberFormat="1" applyFont="1" applyBorder="1" applyAlignment="1">
      <alignment horizontal="center" vertical="center" wrapText="1"/>
    </xf>
    <xf numFmtId="3" fontId="1" fillId="0" borderId="50" xfId="0" applyNumberFormat="1" applyFont="1" applyBorder="1" applyAlignment="1">
      <alignment horizontal="center" vertical="center"/>
    </xf>
    <xf numFmtId="3" fontId="1" fillId="0" borderId="32" xfId="0" applyNumberFormat="1" applyFont="1" applyBorder="1" applyAlignment="1">
      <alignment horizontal="center" vertical="center" wrapText="1"/>
    </xf>
    <xf numFmtId="3" fontId="1" fillId="0" borderId="86" xfId="0" applyNumberFormat="1" applyFont="1" applyBorder="1" applyAlignment="1">
      <alignment horizontal="center" vertical="center" wrapText="1"/>
    </xf>
    <xf numFmtId="3" fontId="1" fillId="0" borderId="26" xfId="0" applyNumberFormat="1" applyFont="1" applyBorder="1" applyAlignment="1">
      <alignment horizontal="center" vertical="center" wrapText="1"/>
    </xf>
    <xf numFmtId="3" fontId="1" fillId="0" borderId="20" xfId="0" applyNumberFormat="1" applyFont="1" applyFill="1" applyBorder="1" applyAlignment="1">
      <alignment horizontal="center" vertical="center" wrapText="1"/>
    </xf>
    <xf numFmtId="3" fontId="1" fillId="0" borderId="38" xfId="0" applyNumberFormat="1" applyFont="1" applyFill="1" applyBorder="1" applyAlignment="1">
      <alignment horizontal="center" vertical="center" wrapText="1"/>
    </xf>
    <xf numFmtId="3" fontId="1" fillId="0" borderId="42" xfId="0" applyNumberFormat="1" applyFont="1" applyFill="1" applyBorder="1" applyAlignment="1">
      <alignment horizontal="center" vertical="center" wrapText="1"/>
    </xf>
    <xf numFmtId="3" fontId="1" fillId="0" borderId="45" xfId="0" applyNumberFormat="1" applyFont="1" applyFill="1" applyBorder="1" applyAlignment="1">
      <alignment horizontal="center" vertical="center" wrapText="1"/>
    </xf>
    <xf numFmtId="3" fontId="1" fillId="0" borderId="50" xfId="0" applyNumberFormat="1" applyFont="1" applyFill="1" applyBorder="1" applyAlignment="1">
      <alignment horizontal="center" vertical="center" wrapText="1"/>
    </xf>
    <xf numFmtId="0" fontId="0" fillId="0" borderId="0" xfId="0" applyFill="1"/>
    <xf numFmtId="3" fontId="1" fillId="0" borderId="50" xfId="0" applyNumberFormat="1" applyFont="1" applyFill="1" applyBorder="1" applyAlignment="1">
      <alignment horizontal="center" vertical="center"/>
    </xf>
    <xf numFmtId="3" fontId="1" fillId="0" borderId="32" xfId="0" applyNumberFormat="1" applyFont="1" applyFill="1" applyBorder="1" applyAlignment="1">
      <alignment horizontal="center" vertical="center" wrapText="1"/>
    </xf>
    <xf numFmtId="3" fontId="1" fillId="0" borderId="86" xfId="0" applyNumberFormat="1" applyFont="1" applyFill="1" applyBorder="1" applyAlignment="1">
      <alignment horizontal="center" vertical="center" wrapText="1"/>
    </xf>
    <xf numFmtId="3" fontId="1" fillId="0" borderId="26"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8" borderId="6" xfId="0" applyFont="1" applyFill="1" applyBorder="1" applyAlignment="1">
      <alignment horizontal="right" vertical="center" wrapText="1"/>
    </xf>
    <xf numFmtId="0" fontId="26" fillId="0" borderId="7" xfId="0" applyFont="1" applyBorder="1" applyAlignment="1">
      <alignment vertical="top" wrapText="1"/>
    </xf>
    <xf numFmtId="0" fontId="26" fillId="0" borderId="10" xfId="0" applyFont="1" applyBorder="1" applyAlignment="1">
      <alignment vertical="top" wrapText="1"/>
    </xf>
    <xf numFmtId="3" fontId="1" fillId="5" borderId="57" xfId="0" applyNumberFormat="1" applyFont="1" applyFill="1" applyBorder="1" applyAlignment="1">
      <alignment horizontal="center" vertical="center" wrapText="1"/>
    </xf>
    <xf numFmtId="0" fontId="1" fillId="9" borderId="65" xfId="0" applyFont="1" applyFill="1" applyBorder="1" applyAlignment="1">
      <alignment vertical="center" wrapText="1"/>
    </xf>
    <xf numFmtId="0" fontId="1" fillId="9" borderId="12" xfId="0" applyFont="1" applyFill="1" applyBorder="1" applyAlignment="1">
      <alignment horizontal="center" vertical="center" wrapText="1"/>
    </xf>
    <xf numFmtId="0" fontId="1" fillId="11" borderId="4" xfId="0" applyFont="1" applyFill="1" applyBorder="1"/>
    <xf numFmtId="3" fontId="1" fillId="11" borderId="107" xfId="0" applyNumberFormat="1" applyFont="1" applyFill="1" applyBorder="1"/>
    <xf numFmtId="0" fontId="0" fillId="4" borderId="11" xfId="0" applyFont="1" applyFill="1" applyBorder="1" applyAlignment="1">
      <alignment horizontal="left" vertical="center" wrapText="1"/>
    </xf>
    <xf numFmtId="3" fontId="1" fillId="4" borderId="11" xfId="0" applyNumberFormat="1" applyFont="1" applyFill="1" applyBorder="1" applyAlignment="1">
      <alignment horizontal="center" vertical="center" wrapText="1"/>
    </xf>
    <xf numFmtId="0" fontId="8" fillId="4" borderId="11" xfId="0" quotePrefix="1" applyFont="1" applyFill="1" applyBorder="1" applyAlignment="1">
      <alignment horizontal="left" wrapText="1"/>
    </xf>
    <xf numFmtId="0" fontId="0" fillId="4" borderId="11" xfId="0" quotePrefix="1" applyFont="1" applyFill="1" applyBorder="1" applyAlignment="1">
      <alignment horizontal="left" vertical="center" wrapText="1"/>
    </xf>
    <xf numFmtId="0" fontId="0" fillId="0" borderId="11" xfId="0" quotePrefix="1" applyFont="1" applyBorder="1" applyAlignment="1">
      <alignment vertical="center" wrapText="1"/>
    </xf>
    <xf numFmtId="3" fontId="1" fillId="0" borderId="11" xfId="0" applyNumberFormat="1" applyFont="1" applyBorder="1" applyAlignment="1">
      <alignment horizontal="center" vertical="center" wrapText="1"/>
    </xf>
    <xf numFmtId="3" fontId="0" fillId="0" borderId="11" xfId="0" applyNumberFormat="1" applyFont="1" applyBorder="1" applyAlignment="1">
      <alignment wrapText="1"/>
    </xf>
    <xf numFmtId="0" fontId="8" fillId="0" borderId="11" xfId="0" quotePrefix="1" applyFont="1" applyBorder="1" applyAlignment="1">
      <alignment vertical="center" wrapText="1"/>
    </xf>
    <xf numFmtId="0" fontId="0" fillId="0" borderId="11" xfId="0" quotePrefix="1" applyFont="1" applyBorder="1" applyAlignment="1">
      <alignment horizontal="left" vertical="top" wrapText="1"/>
    </xf>
    <xf numFmtId="3" fontId="1" fillId="5" borderId="11" xfId="0" applyNumberFormat="1" applyFont="1" applyFill="1" applyBorder="1" applyAlignment="1">
      <alignment horizontal="center" vertical="center" wrapText="1"/>
    </xf>
    <xf numFmtId="0" fontId="1" fillId="5" borderId="11" xfId="0" applyFont="1" applyFill="1" applyBorder="1" applyAlignment="1">
      <alignment vertical="center" wrapText="1"/>
    </xf>
    <xf numFmtId="0" fontId="1" fillId="5" borderId="103" xfId="0" applyFont="1" applyFill="1" applyBorder="1" applyAlignment="1">
      <alignment vertical="center" wrapText="1"/>
    </xf>
    <xf numFmtId="0" fontId="1" fillId="6" borderId="108" xfId="0" applyFont="1" applyFill="1" applyBorder="1" applyAlignment="1">
      <alignment vertical="center" wrapText="1"/>
    </xf>
    <xf numFmtId="0" fontId="0" fillId="0" borderId="0" xfId="0" applyFont="1"/>
    <xf numFmtId="3" fontId="0" fillId="0" borderId="11" xfId="0" applyNumberFormat="1" applyFont="1" applyBorder="1" applyAlignment="1">
      <alignment vertical="top" wrapText="1"/>
    </xf>
    <xf numFmtId="3" fontId="0" fillId="0" borderId="11" xfId="0" applyNumberFormat="1" applyFont="1" applyBorder="1" applyAlignment="1">
      <alignment vertical="center" wrapText="1"/>
    </xf>
    <xf numFmtId="0" fontId="8" fillId="4" borderId="11" xfId="0" quotePrefix="1"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1" xfId="0" quotePrefix="1" applyFont="1" applyFill="1" applyBorder="1" applyAlignment="1">
      <alignment horizontal="left" vertical="top" wrapText="1"/>
    </xf>
    <xf numFmtId="0" fontId="1" fillId="9" borderId="11" xfId="0" applyFont="1" applyFill="1" applyBorder="1" applyAlignment="1">
      <alignment horizontal="center" vertical="center" wrapText="1"/>
    </xf>
    <xf numFmtId="3" fontId="0" fillId="0" borderId="11" xfId="0" applyNumberFormat="1" applyFont="1" applyBorder="1" applyAlignment="1">
      <alignment horizontal="center" vertical="center" wrapText="1"/>
    </xf>
    <xf numFmtId="3" fontId="0" fillId="0" borderId="11" xfId="0" applyNumberFormat="1" applyFont="1" applyFill="1" applyBorder="1" applyAlignment="1">
      <alignment horizontal="center" vertical="center" wrapText="1"/>
    </xf>
    <xf numFmtId="0" fontId="0" fillId="0" borderId="11" xfId="0" quotePrefix="1" applyFont="1" applyBorder="1" applyAlignment="1">
      <alignment vertical="top" wrapText="1"/>
    </xf>
    <xf numFmtId="3" fontId="0" fillId="0" borderId="11" xfId="0" applyNumberFormat="1" applyFont="1" applyBorder="1"/>
    <xf numFmtId="3" fontId="0" fillId="0" borderId="60" xfId="0" applyNumberFormat="1" applyFont="1" applyBorder="1" applyAlignment="1">
      <alignment vertical="center" wrapText="1"/>
    </xf>
    <xf numFmtId="0" fontId="8" fillId="0" borderId="11" xfId="0" quotePrefix="1" applyFont="1" applyBorder="1" applyAlignment="1">
      <alignment horizontal="left" vertical="center" wrapText="1"/>
    </xf>
    <xf numFmtId="3" fontId="8" fillId="0" borderId="11" xfId="0" applyNumberFormat="1" applyFont="1" applyBorder="1" applyAlignment="1">
      <alignment horizontal="center" vertical="center"/>
    </xf>
    <xf numFmtId="3" fontId="0" fillId="0" borderId="11" xfId="0" applyNumberFormat="1" applyFont="1" applyBorder="1" applyAlignment="1">
      <alignment horizontal="center" vertical="center"/>
    </xf>
    <xf numFmtId="3" fontId="0" fillId="0" borderId="11" xfId="0" applyNumberFormat="1" applyFont="1" applyFill="1" applyBorder="1" applyAlignment="1">
      <alignment horizontal="center" vertical="center"/>
    </xf>
    <xf numFmtId="0" fontId="0" fillId="0" borderId="11" xfId="0" quotePrefix="1" applyFont="1" applyBorder="1" applyAlignment="1">
      <alignment horizontal="left" vertical="center" wrapText="1"/>
    </xf>
    <xf numFmtId="3" fontId="0" fillId="4" borderId="11" xfId="0" applyNumberFormat="1" applyFont="1" applyFill="1" applyBorder="1" applyAlignment="1">
      <alignment horizontal="center" vertical="center" wrapText="1"/>
    </xf>
    <xf numFmtId="3" fontId="8" fillId="4" borderId="11" xfId="0" applyNumberFormat="1" applyFont="1" applyFill="1" applyBorder="1" applyAlignment="1">
      <alignment horizontal="center" vertical="center" wrapText="1"/>
    </xf>
    <xf numFmtId="3" fontId="8" fillId="0" borderId="11" xfId="0" applyNumberFormat="1" applyFont="1" applyBorder="1" applyAlignment="1">
      <alignment horizontal="center" vertical="center" wrapText="1"/>
    </xf>
    <xf numFmtId="0" fontId="9" fillId="12" borderId="11" xfId="0" quotePrefix="1" applyFont="1" applyFill="1" applyBorder="1" applyAlignment="1">
      <alignment horizontal="left" vertical="center" wrapText="1"/>
    </xf>
    <xf numFmtId="3" fontId="1" fillId="12" borderId="11" xfId="0" applyNumberFormat="1" applyFont="1" applyFill="1" applyBorder="1" applyAlignment="1">
      <alignment horizontal="center" vertical="center" wrapText="1"/>
    </xf>
    <xf numFmtId="3" fontId="0" fillId="12" borderId="11" xfId="0" applyNumberFormat="1" applyFont="1" applyFill="1" applyBorder="1" applyAlignment="1">
      <alignment horizontal="center" vertical="center" wrapText="1"/>
    </xf>
    <xf numFmtId="0" fontId="1" fillId="12" borderId="11" xfId="0" applyFont="1" applyFill="1" applyBorder="1" applyAlignment="1">
      <alignment vertical="center" wrapText="1"/>
    </xf>
    <xf numFmtId="3" fontId="8" fillId="12" borderId="11" xfId="0" applyNumberFormat="1" applyFont="1" applyFill="1" applyBorder="1" applyAlignment="1">
      <alignment horizontal="center" vertical="center" wrapText="1"/>
    </xf>
    <xf numFmtId="3" fontId="0" fillId="12" borderId="11" xfId="0" applyNumberFormat="1" applyFont="1" applyFill="1" applyBorder="1" applyAlignment="1">
      <alignment vertical="center" wrapText="1"/>
    </xf>
    <xf numFmtId="0" fontId="1" fillId="12" borderId="11" xfId="0" quotePrefix="1" applyFont="1" applyFill="1" applyBorder="1" applyAlignment="1">
      <alignment vertical="center" wrapText="1"/>
    </xf>
    <xf numFmtId="3" fontId="0" fillId="12" borderId="11" xfId="0" applyNumberFormat="1" applyFont="1" applyFill="1" applyBorder="1" applyAlignment="1">
      <alignment wrapText="1"/>
    </xf>
    <xf numFmtId="0" fontId="1" fillId="12" borderId="11" xfId="0" applyFont="1" applyFill="1" applyBorder="1" applyAlignment="1">
      <alignment horizontal="left" vertical="center" wrapText="1"/>
    </xf>
    <xf numFmtId="0" fontId="1" fillId="12" borderId="11"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 fillId="12" borderId="68" xfId="0" applyFont="1" applyFill="1" applyBorder="1" applyAlignment="1">
      <alignment horizontal="center" vertical="center" wrapText="1"/>
    </xf>
    <xf numFmtId="0" fontId="40" fillId="3" borderId="11" xfId="0" applyFont="1" applyFill="1" applyBorder="1"/>
    <xf numFmtId="3" fontId="40" fillId="3" borderId="11" xfId="0" applyNumberFormat="1" applyFont="1" applyFill="1" applyBorder="1"/>
    <xf numFmtId="0" fontId="1" fillId="0" borderId="0" xfId="0" applyFont="1" applyFill="1" applyBorder="1" applyAlignment="1">
      <alignment vertical="center" wrapText="1"/>
    </xf>
    <xf numFmtId="3" fontId="1" fillId="0" borderId="0" xfId="0" applyNumberFormat="1" applyFont="1" applyFill="1" applyBorder="1" applyAlignment="1">
      <alignment horizontal="right" vertical="center" wrapText="1"/>
    </xf>
    <xf numFmtId="3" fontId="0" fillId="0" borderId="0" xfId="0" applyNumberFormat="1" applyFill="1" applyBorder="1" applyAlignment="1">
      <alignment horizontal="right" vertical="center" wrapText="1"/>
    </xf>
    <xf numFmtId="0" fontId="40" fillId="0" borderId="0" xfId="0" applyFont="1" applyFill="1" applyBorder="1"/>
    <xf numFmtId="3" fontId="40" fillId="0" borderId="0" xfId="0" applyNumberFormat="1" applyFont="1" applyFill="1" applyBorder="1"/>
    <xf numFmtId="164" fontId="0" fillId="0" borderId="1" xfId="1" applyNumberFormat="1" applyFont="1" applyBorder="1"/>
    <xf numFmtId="164" fontId="0" fillId="0" borderId="3" xfId="1" applyNumberFormat="1" applyFont="1" applyBorder="1"/>
    <xf numFmtId="164" fontId="0" fillId="0" borderId="103" xfId="1" applyNumberFormat="1" applyFont="1" applyBorder="1"/>
    <xf numFmtId="164" fontId="0" fillId="0" borderId="68" xfId="1" applyNumberFormat="1" applyFont="1" applyBorder="1"/>
    <xf numFmtId="164" fontId="0" fillId="0" borderId="75" xfId="1" applyNumberFormat="1" applyFont="1" applyBorder="1"/>
    <xf numFmtId="164" fontId="0" fillId="0" borderId="71" xfId="1" applyNumberFormat="1" applyFont="1" applyBorder="1"/>
    <xf numFmtId="164" fontId="0" fillId="0" borderId="111" xfId="1" applyNumberFormat="1" applyFont="1" applyBorder="1"/>
    <xf numFmtId="0" fontId="41" fillId="0" borderId="7" xfId="0" applyFont="1" applyBorder="1" applyAlignment="1">
      <alignment horizontal="left"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left"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0"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2" fillId="0" borderId="12" xfId="0" applyFont="1" applyBorder="1" applyAlignment="1">
      <alignment horizontal="center" vertical="center" wrapText="1"/>
    </xf>
    <xf numFmtId="0" fontId="43" fillId="0" borderId="12" xfId="0" applyFont="1" applyBorder="1" applyAlignment="1">
      <alignment horizontal="center" vertical="center" wrapText="1"/>
    </xf>
    <xf numFmtId="0" fontId="41" fillId="0" borderId="13" xfId="0" applyFont="1" applyBorder="1" applyAlignment="1">
      <alignment horizontal="left" vertical="center" wrapText="1"/>
    </xf>
    <xf numFmtId="0" fontId="41" fillId="0" borderId="14"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0" xfId="0" applyFont="1" applyBorder="1" applyAlignment="1">
      <alignment vertical="center" wrapText="1"/>
    </xf>
    <xf numFmtId="0" fontId="40" fillId="3" borderId="99" xfId="0" applyFont="1" applyFill="1" applyBorder="1"/>
    <xf numFmtId="3" fontId="40" fillId="3" borderId="0" xfId="0" applyNumberFormat="1" applyFont="1" applyFill="1" applyBorder="1"/>
    <xf numFmtId="3" fontId="40" fillId="3" borderId="112" xfId="0" applyNumberFormat="1" applyFont="1" applyFill="1" applyBorder="1"/>
    <xf numFmtId="0" fontId="40" fillId="3" borderId="89" xfId="0" applyFont="1" applyFill="1" applyBorder="1"/>
    <xf numFmtId="3" fontId="40" fillId="3" borderId="95" xfId="0" applyNumberFormat="1" applyFont="1" applyFill="1" applyBorder="1"/>
    <xf numFmtId="3" fontId="40" fillId="3" borderId="60" xfId="0" applyNumberFormat="1" applyFont="1" applyFill="1" applyBorder="1"/>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56" xfId="0" applyFont="1" applyBorder="1" applyAlignment="1">
      <alignment horizontal="left" vertical="center" wrapText="1"/>
    </xf>
    <xf numFmtId="3" fontId="1" fillId="5" borderId="56" xfId="0" applyNumberFormat="1" applyFont="1" applyFill="1" applyBorder="1" applyAlignment="1">
      <alignment horizontal="right" vertical="center" wrapText="1"/>
    </xf>
    <xf numFmtId="3" fontId="1" fillId="5" borderId="35" xfId="0" applyNumberFormat="1" applyFont="1" applyFill="1" applyBorder="1" applyAlignment="1">
      <alignment horizontal="right" vertical="center" wrapText="1"/>
    </xf>
    <xf numFmtId="3" fontId="1" fillId="5" borderId="57" xfId="0" applyNumberFormat="1" applyFont="1" applyFill="1" applyBorder="1" applyAlignment="1">
      <alignment horizontal="right" vertical="center" wrapText="1"/>
    </xf>
    <xf numFmtId="0" fontId="1" fillId="4" borderId="77" xfId="0" applyFont="1" applyFill="1" applyBorder="1" applyAlignment="1">
      <alignment horizontal="left" vertical="top" wrapText="1"/>
    </xf>
    <xf numFmtId="0" fontId="0" fillId="0" borderId="80" xfId="0" applyBorder="1" applyAlignment="1">
      <alignment vertical="top" wrapText="1"/>
    </xf>
    <xf numFmtId="0" fontId="0" fillId="0" borderId="105" xfId="0" applyFont="1" applyBorder="1" applyAlignment="1">
      <alignment horizontal="justify" vertical="top"/>
    </xf>
    <xf numFmtId="0" fontId="0" fillId="0" borderId="54" xfId="0" applyBorder="1" applyAlignment="1">
      <alignment vertical="top"/>
    </xf>
    <xf numFmtId="0" fontId="0" fillId="0" borderId="71" xfId="0" applyBorder="1" applyAlignment="1">
      <alignment vertical="top"/>
    </xf>
    <xf numFmtId="0" fontId="0" fillId="0" borderId="77" xfId="0" applyBorder="1" applyAlignment="1">
      <alignment vertical="top" wrapText="1"/>
    </xf>
    <xf numFmtId="0" fontId="0" fillId="0" borderId="80" xfId="0" applyBorder="1" applyAlignment="1">
      <alignment vertical="top"/>
    </xf>
    <xf numFmtId="0" fontId="0" fillId="0" borderId="102" xfId="0" applyBorder="1" applyAlignment="1">
      <alignment vertical="top"/>
    </xf>
    <xf numFmtId="3" fontId="1" fillId="3" borderId="58" xfId="0" applyNumberFormat="1" applyFont="1" applyFill="1" applyBorder="1" applyAlignment="1">
      <alignment horizontal="center" vertical="center" wrapText="1"/>
    </xf>
    <xf numFmtId="3" fontId="0" fillId="3" borderId="5" xfId="0" applyNumberFormat="1" applyFill="1" applyBorder="1" applyAlignment="1">
      <alignment vertical="center" wrapText="1"/>
    </xf>
    <xf numFmtId="3" fontId="0" fillId="3" borderId="6" xfId="0" applyNumberFormat="1" applyFill="1" applyBorder="1" applyAlignment="1">
      <alignment vertical="center" wrapText="1"/>
    </xf>
    <xf numFmtId="3" fontId="1" fillId="7" borderId="58" xfId="0" applyNumberFormat="1" applyFont="1" applyFill="1" applyBorder="1" applyAlignment="1">
      <alignment horizontal="right" vertical="center" wrapText="1"/>
    </xf>
    <xf numFmtId="3" fontId="1" fillId="7" borderId="5" xfId="0" applyNumberFormat="1" applyFont="1" applyFill="1" applyBorder="1" applyAlignment="1">
      <alignment horizontal="right" vertical="center" wrapText="1"/>
    </xf>
    <xf numFmtId="3" fontId="1" fillId="7" borderId="6" xfId="0" applyNumberFormat="1" applyFont="1" applyFill="1" applyBorder="1" applyAlignment="1">
      <alignment horizontal="right" vertical="center" wrapText="1"/>
    </xf>
    <xf numFmtId="3" fontId="1" fillId="5" borderId="58" xfId="0" applyNumberFormat="1" applyFont="1" applyFill="1" applyBorder="1" applyAlignment="1">
      <alignment horizontal="right" vertical="center" wrapText="1"/>
    </xf>
    <xf numFmtId="3" fontId="0" fillId="0" borderId="5" xfId="0" applyNumberFormat="1" applyBorder="1" applyAlignment="1">
      <alignment horizontal="right" vertical="center" wrapText="1"/>
    </xf>
    <xf numFmtId="3" fontId="0" fillId="0" borderId="6" xfId="0" applyNumberFormat="1" applyBorder="1" applyAlignment="1">
      <alignment horizontal="right" vertical="center" wrapText="1"/>
    </xf>
    <xf numFmtId="3" fontId="0" fillId="5" borderId="5" xfId="0" applyNumberFormat="1" applyFill="1" applyBorder="1" applyAlignment="1">
      <alignment horizontal="right" vertical="center" wrapText="1"/>
    </xf>
    <xf numFmtId="3" fontId="0" fillId="5" borderId="56" xfId="0" applyNumberFormat="1" applyFill="1" applyBorder="1" applyAlignment="1">
      <alignment horizontal="right" vertical="center" wrapText="1"/>
    </xf>
    <xf numFmtId="0" fontId="0" fillId="0" borderId="5" xfId="0" applyBorder="1" applyAlignment="1">
      <alignment vertical="center" wrapText="1"/>
    </xf>
    <xf numFmtId="0" fontId="0" fillId="0" borderId="56" xfId="0" applyBorder="1" applyAlignment="1">
      <alignment vertical="center" wrapText="1"/>
    </xf>
    <xf numFmtId="0" fontId="1" fillId="2" borderId="75" xfId="0" applyFont="1" applyFill="1" applyBorder="1" applyAlignment="1">
      <alignment horizontal="left" vertical="center" wrapText="1"/>
    </xf>
    <xf numFmtId="0" fontId="0" fillId="0" borderId="54" xfId="0" applyBorder="1" applyAlignment="1">
      <alignment vertical="center" wrapText="1"/>
    </xf>
    <xf numFmtId="0" fontId="0" fillId="0" borderId="54" xfId="0" applyBorder="1" applyAlignment="1">
      <alignment wrapText="1"/>
    </xf>
    <xf numFmtId="0" fontId="0" fillId="0" borderId="5" xfId="0" applyBorder="1" applyAlignment="1">
      <alignment wrapText="1"/>
    </xf>
    <xf numFmtId="0" fontId="0" fillId="0" borderId="6" xfId="0" applyBorder="1" applyAlignment="1">
      <alignment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7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3" fontId="1" fillId="5" borderId="5" xfId="0" applyNumberFormat="1" applyFont="1" applyFill="1" applyBorder="1" applyAlignment="1">
      <alignment horizontal="right" vertical="center" wrapText="1"/>
    </xf>
    <xf numFmtId="3" fontId="1" fillId="5" borderId="6" xfId="0" applyNumberFormat="1" applyFont="1" applyFill="1" applyBorder="1" applyAlignment="1">
      <alignment horizontal="right" vertical="center" wrapText="1"/>
    </xf>
    <xf numFmtId="0" fontId="1" fillId="6" borderId="7"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61"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79" xfId="0" applyFont="1" applyFill="1" applyBorder="1" applyAlignment="1">
      <alignment horizontal="center" vertical="center" wrapText="1"/>
    </xf>
    <xf numFmtId="0" fontId="1" fillId="6" borderId="93" xfId="0" applyFont="1" applyFill="1" applyBorder="1" applyAlignment="1">
      <alignment horizontal="center" vertical="center" wrapText="1"/>
    </xf>
    <xf numFmtId="0" fontId="1" fillId="6" borderId="94" xfId="0" applyFont="1" applyFill="1" applyBorder="1" applyAlignment="1">
      <alignment horizontal="center" vertical="center" wrapText="1"/>
    </xf>
    <xf numFmtId="0" fontId="1" fillId="6" borderId="89" xfId="0" applyFont="1" applyFill="1" applyBorder="1" applyAlignment="1">
      <alignment horizontal="center" vertical="center" wrapText="1"/>
    </xf>
    <xf numFmtId="0" fontId="1" fillId="6" borderId="95" xfId="0" applyFont="1" applyFill="1" applyBorder="1" applyAlignment="1">
      <alignment horizontal="center" vertical="center" wrapText="1"/>
    </xf>
    <xf numFmtId="0" fontId="1" fillId="6" borderId="96" xfId="0" applyFont="1" applyFill="1" applyBorder="1" applyAlignment="1">
      <alignment horizontal="center" vertical="center" wrapText="1"/>
    </xf>
    <xf numFmtId="0" fontId="0" fillId="0" borderId="103" xfId="0" applyBorder="1" applyAlignment="1">
      <alignment vertical="top" wrapText="1"/>
    </xf>
    <xf numFmtId="0" fontId="0" fillId="0" borderId="103" xfId="0" applyBorder="1" applyAlignment="1">
      <alignment wrapText="1"/>
    </xf>
    <xf numFmtId="0" fontId="0" fillId="0" borderId="103" xfId="0" applyBorder="1" applyAlignment="1"/>
    <xf numFmtId="0" fontId="0" fillId="0" borderId="75" xfId="0" applyBorder="1" applyAlignment="1"/>
    <xf numFmtId="3" fontId="1" fillId="5" borderId="4" xfId="0" applyNumberFormat="1" applyFont="1" applyFill="1" applyBorder="1" applyAlignment="1">
      <alignment horizontal="right" vertical="center" wrapText="1"/>
    </xf>
    <xf numFmtId="3" fontId="0" fillId="5" borderId="6" xfId="0" applyNumberFormat="1" applyFill="1" applyBorder="1" applyAlignment="1">
      <alignment horizontal="right" vertical="center" wrapText="1"/>
    </xf>
    <xf numFmtId="0" fontId="1" fillId="6" borderId="18"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62"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6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0" fillId="0" borderId="27" xfId="0" applyBorder="1" applyAlignment="1">
      <alignment vertical="center" wrapText="1"/>
    </xf>
    <xf numFmtId="0" fontId="7" fillId="0" borderId="22" xfId="0" applyFont="1" applyBorder="1" applyAlignment="1">
      <alignment horizontal="center" vertical="center" wrapText="1"/>
    </xf>
    <xf numFmtId="0" fontId="0" fillId="0" borderId="28" xfId="0" applyBorder="1" applyAlignment="1">
      <alignment vertical="center" wrapText="1"/>
    </xf>
    <xf numFmtId="0" fontId="0" fillId="4" borderId="23" xfId="0" applyFont="1" applyFill="1" applyBorder="1" applyAlignment="1">
      <alignment horizontal="center" vertical="center" wrapText="1"/>
    </xf>
    <xf numFmtId="0" fontId="0" fillId="0" borderId="29" xfId="0" applyBorder="1" applyAlignment="1">
      <alignment vertical="center" wrapText="1"/>
    </xf>
    <xf numFmtId="3" fontId="1" fillId="4" borderId="24" xfId="0" applyNumberFormat="1" applyFont="1" applyFill="1" applyBorder="1" applyAlignment="1">
      <alignment horizontal="center" vertical="center" wrapText="1"/>
    </xf>
    <xf numFmtId="3" fontId="0" fillId="0" borderId="30" xfId="0" applyNumberFormat="1" applyBorder="1" applyAlignment="1">
      <alignment vertical="center" wrapText="1"/>
    </xf>
    <xf numFmtId="3" fontId="1" fillId="4" borderId="25" xfId="0" applyNumberFormat="1" applyFont="1" applyFill="1" applyBorder="1" applyAlignment="1">
      <alignment horizontal="center" vertical="center" wrapText="1"/>
    </xf>
    <xf numFmtId="3" fontId="0" fillId="0" borderId="31" xfId="0" applyNumberFormat="1" applyBorder="1" applyAlignment="1">
      <alignment vertical="center" wrapText="1"/>
    </xf>
    <xf numFmtId="0" fontId="0" fillId="0" borderId="5" xfId="0" applyBorder="1" applyAlignment="1">
      <alignment horizontal="left" vertical="center"/>
    </xf>
    <xf numFmtId="0" fontId="0" fillId="0" borderId="56" xfId="0" applyBorder="1" applyAlignment="1">
      <alignment horizontal="left" vertical="center"/>
    </xf>
    <xf numFmtId="0" fontId="0" fillId="0" borderId="6" xfId="0" applyBorder="1" applyAlignment="1">
      <alignment horizontal="left" vertical="center"/>
    </xf>
    <xf numFmtId="0" fontId="0" fillId="0" borderId="80" xfId="0" applyBorder="1" applyAlignment="1">
      <alignment horizontal="left" vertical="top" wrapText="1"/>
    </xf>
    <xf numFmtId="0" fontId="0" fillId="0" borderId="80" xfId="0" applyBorder="1" applyAlignment="1">
      <alignment horizontal="left" vertical="top"/>
    </xf>
    <xf numFmtId="0" fontId="0" fillId="0" borderId="102" xfId="0" applyBorder="1" applyAlignment="1">
      <alignment horizontal="left" vertical="top"/>
    </xf>
    <xf numFmtId="0" fontId="0" fillId="0" borderId="99" xfId="0" applyBorder="1" applyAlignment="1">
      <alignment horizontal="justify" vertical="center" wrapText="1"/>
    </xf>
    <xf numFmtId="0" fontId="31" fillId="0" borderId="0" xfId="0" applyFont="1" applyBorder="1" applyAlignment="1">
      <alignment wrapText="1"/>
    </xf>
    <xf numFmtId="0" fontId="31" fillId="0" borderId="68" xfId="0" applyFont="1" applyBorder="1" applyAlignment="1">
      <alignment wrapText="1"/>
    </xf>
    <xf numFmtId="0" fontId="0" fillId="0" borderId="79" xfId="0" applyBorder="1" applyAlignment="1">
      <alignment vertical="top" wrapText="1"/>
    </xf>
    <xf numFmtId="0" fontId="0" fillId="0" borderId="93" xfId="0" applyBorder="1" applyAlignment="1">
      <alignment vertical="top" wrapText="1"/>
    </xf>
    <xf numFmtId="0" fontId="0" fillId="0" borderId="94" xfId="0" applyBorder="1" applyAlignment="1">
      <alignment vertical="top" wrapText="1"/>
    </xf>
    <xf numFmtId="0" fontId="1" fillId="0" borderId="1" xfId="0" applyFont="1" applyBorder="1" applyAlignment="1">
      <alignment horizontal="left" vertical="center" wrapText="1"/>
    </xf>
    <xf numFmtId="0" fontId="0" fillId="0" borderId="2" xfId="0" applyFont="1" applyBorder="1" applyAlignment="1">
      <alignment wrapText="1"/>
    </xf>
    <xf numFmtId="0" fontId="0" fillId="0" borderId="3" xfId="0" applyFont="1" applyBorder="1" applyAlignment="1">
      <alignment wrapText="1"/>
    </xf>
    <xf numFmtId="0" fontId="0" fillId="0" borderId="5" xfId="0" applyFont="1" applyBorder="1" applyAlignment="1">
      <alignment wrapText="1"/>
    </xf>
    <xf numFmtId="0" fontId="0" fillId="0" borderId="6" xfId="0" applyFont="1" applyBorder="1" applyAlignment="1">
      <alignment wrapText="1"/>
    </xf>
    <xf numFmtId="0" fontId="1" fillId="2" borderId="4" xfId="0" applyFont="1" applyFill="1" applyBorder="1" applyAlignment="1">
      <alignment horizontal="left" vertical="center" wrapText="1"/>
    </xf>
    <xf numFmtId="0" fontId="0" fillId="2" borderId="5" xfId="0" applyFont="1" applyFill="1" applyBorder="1" applyAlignment="1">
      <alignment wrapText="1"/>
    </xf>
    <xf numFmtId="0" fontId="0" fillId="2" borderId="6" xfId="0" applyFont="1" applyFill="1" applyBorder="1" applyAlignment="1">
      <alignment wrapText="1"/>
    </xf>
    <xf numFmtId="3" fontId="1" fillId="4" borderId="26" xfId="0" applyNumberFormat="1" applyFont="1" applyFill="1" applyBorder="1" applyAlignment="1">
      <alignment horizontal="center" vertical="center" wrapText="1"/>
    </xf>
    <xf numFmtId="3" fontId="0" fillId="0" borderId="32" xfId="0" applyNumberFormat="1" applyBorder="1" applyAlignment="1">
      <alignment vertical="center" wrapText="1"/>
    </xf>
    <xf numFmtId="0" fontId="1" fillId="2" borderId="89" xfId="0" applyFont="1" applyFill="1" applyBorder="1" applyAlignment="1">
      <alignment horizontal="left" vertical="center" wrapText="1"/>
    </xf>
    <xf numFmtId="0" fontId="1" fillId="2" borderId="95" xfId="0" applyFont="1" applyFill="1" applyBorder="1" applyAlignment="1">
      <alignment horizontal="left" vertical="center" wrapText="1"/>
    </xf>
    <xf numFmtId="0" fontId="1" fillId="2" borderId="6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7" borderId="89" xfId="0" applyFont="1" applyFill="1" applyBorder="1" applyAlignment="1">
      <alignment horizontal="left" vertical="center" wrapText="1"/>
    </xf>
    <xf numFmtId="0" fontId="1" fillId="7" borderId="95" xfId="0" applyFont="1" applyFill="1" applyBorder="1" applyAlignment="1">
      <alignment horizontal="left" vertical="center" wrapText="1"/>
    </xf>
    <xf numFmtId="0" fontId="1" fillId="7" borderId="60" xfId="0" applyFont="1" applyFill="1" applyBorder="1" applyAlignment="1">
      <alignment horizontal="left" vertical="center" wrapText="1"/>
    </xf>
    <xf numFmtId="3" fontId="1" fillId="5" borderId="11" xfId="0" applyNumberFormat="1" applyFont="1" applyFill="1" applyBorder="1" applyAlignment="1">
      <alignment horizontal="right" vertical="center" wrapText="1"/>
    </xf>
    <xf numFmtId="3" fontId="0" fillId="5" borderId="11" xfId="0" applyNumberFormat="1" applyFill="1" applyBorder="1" applyAlignment="1">
      <alignment horizontal="right" vertical="center" wrapText="1"/>
    </xf>
    <xf numFmtId="3" fontId="0" fillId="5" borderId="89" xfId="0" applyNumberFormat="1" applyFill="1" applyBorder="1" applyAlignment="1">
      <alignment horizontal="right" vertical="center" wrapText="1"/>
    </xf>
    <xf numFmtId="3" fontId="0" fillId="0" borderId="11" xfId="0" applyNumberFormat="1" applyBorder="1" applyAlignment="1">
      <alignment horizontal="right" vertical="center" wrapText="1"/>
    </xf>
    <xf numFmtId="3" fontId="1" fillId="5" borderId="99" xfId="0" applyNumberFormat="1" applyFont="1" applyFill="1" applyBorder="1" applyAlignment="1">
      <alignment horizontal="right" vertical="center" wrapText="1"/>
    </xf>
    <xf numFmtId="3" fontId="1" fillId="5" borderId="0" xfId="0" applyNumberFormat="1" applyFont="1" applyFill="1" applyBorder="1" applyAlignment="1">
      <alignment horizontal="right" vertical="center" wrapText="1"/>
    </xf>
    <xf numFmtId="3" fontId="1" fillId="5" borderId="68" xfId="0" applyNumberFormat="1" applyFont="1" applyFill="1" applyBorder="1" applyAlignment="1">
      <alignment horizontal="right" vertical="center" wrapText="1"/>
    </xf>
    <xf numFmtId="0" fontId="1" fillId="3" borderId="39" xfId="0" applyFont="1" applyFill="1" applyBorder="1" applyAlignment="1">
      <alignment horizontal="center" vertical="center" wrapText="1"/>
    </xf>
    <xf numFmtId="0" fontId="1" fillId="6" borderId="90" xfId="0" applyFont="1" applyFill="1" applyBorder="1" applyAlignment="1">
      <alignment horizontal="center" vertical="center" wrapText="1"/>
    </xf>
    <xf numFmtId="3" fontId="0" fillId="4" borderId="11" xfId="0" applyNumberFormat="1" applyFont="1" applyFill="1" applyBorder="1" applyAlignment="1">
      <alignment horizontal="center" vertical="center" wrapText="1"/>
    </xf>
    <xf numFmtId="3" fontId="0" fillId="0" borderId="11" xfId="0" applyNumberFormat="1" applyFont="1" applyBorder="1" applyAlignment="1">
      <alignment vertical="center" wrapText="1"/>
    </xf>
    <xf numFmtId="0" fontId="1" fillId="10" borderId="109" xfId="0" applyFont="1" applyFill="1" applyBorder="1" applyAlignment="1">
      <alignment horizontal="left" vertical="center" wrapText="1"/>
    </xf>
    <xf numFmtId="0" fontId="1" fillId="10" borderId="110" xfId="0" applyFont="1" applyFill="1" applyBorder="1" applyAlignment="1">
      <alignment horizontal="left" vertical="center" wrapText="1"/>
    </xf>
    <xf numFmtId="3" fontId="0" fillId="0" borderId="11" xfId="0" applyNumberFormat="1" applyFont="1" applyFill="1" applyBorder="1" applyAlignment="1">
      <alignment horizontal="center" vertical="center" wrapText="1"/>
    </xf>
    <xf numFmtId="3" fontId="0" fillId="0" borderId="11" xfId="0" applyNumberFormat="1" applyFont="1" applyFill="1" applyBorder="1" applyAlignment="1">
      <alignment vertical="center" wrapText="1"/>
    </xf>
    <xf numFmtId="0" fontId="8" fillId="4" borderId="11" xfId="0" applyFont="1" applyFill="1" applyBorder="1" applyAlignment="1">
      <alignment horizontal="left" vertical="center" wrapText="1"/>
    </xf>
    <xf numFmtId="0" fontId="0" fillId="0" borderId="11" xfId="0" applyFont="1" applyBorder="1" applyAlignment="1">
      <alignment vertical="center" wrapText="1"/>
    </xf>
    <xf numFmtId="3" fontId="1" fillId="4" borderId="11" xfId="0" applyNumberFormat="1" applyFont="1" applyFill="1" applyBorder="1" applyAlignment="1">
      <alignment horizontal="center" vertical="center" wrapText="1"/>
    </xf>
    <xf numFmtId="3" fontId="0" fillId="0" borderId="11" xfId="0" applyNumberFormat="1" applyBorder="1" applyAlignment="1">
      <alignment vertical="center" wrapText="1"/>
    </xf>
    <xf numFmtId="3" fontId="1" fillId="0" borderId="26" xfId="0" applyNumberFormat="1" applyFont="1" applyFill="1" applyBorder="1" applyAlignment="1">
      <alignment horizontal="center" vertical="center" wrapText="1"/>
    </xf>
    <xf numFmtId="3" fontId="0" fillId="0" borderId="32" xfId="0" applyNumberFormat="1" applyFill="1" applyBorder="1" applyAlignment="1">
      <alignment vertical="center" wrapText="1"/>
    </xf>
    <xf numFmtId="0" fontId="0" fillId="0" borderId="89" xfId="0" applyBorder="1" applyAlignment="1">
      <alignment horizontal="justify" vertical="center" wrapText="1"/>
    </xf>
    <xf numFmtId="0" fontId="31" fillId="0" borderId="95" xfId="0" applyFont="1" applyBorder="1" applyAlignment="1">
      <alignment wrapText="1"/>
    </xf>
    <xf numFmtId="0" fontId="31" fillId="0" borderId="96" xfId="0" applyFont="1" applyBorder="1" applyAlignment="1">
      <alignment wrapText="1"/>
    </xf>
    <xf numFmtId="0" fontId="0" fillId="0" borderId="105" xfId="0" applyFont="1" applyBorder="1" applyAlignment="1">
      <alignment horizontal="justify"/>
    </xf>
    <xf numFmtId="0" fontId="0" fillId="0" borderId="54" xfId="0" applyBorder="1" applyAlignment="1"/>
    <xf numFmtId="0" fontId="0" fillId="0" borderId="71" xfId="0" applyBorder="1" applyAlignment="1"/>
    <xf numFmtId="0" fontId="1" fillId="0" borderId="54" xfId="0" applyFont="1" applyBorder="1" applyAlignment="1">
      <alignment horizontal="left" vertical="center" wrapText="1"/>
    </xf>
    <xf numFmtId="0" fontId="1" fillId="0" borderId="100"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tabSelected="1" view="pageBreakPreview" topLeftCell="A79" zoomScale="60" zoomScaleNormal="85" workbookViewId="0">
      <selection activeCell="B85" sqref="B85:H85"/>
    </sheetView>
  </sheetViews>
  <sheetFormatPr defaultColWidth="11.42578125" defaultRowHeight="15" x14ac:dyDescent="0.25"/>
  <cols>
    <col min="1" max="1" width="43.5703125" customWidth="1"/>
    <col min="2" max="2" width="47.42578125" customWidth="1"/>
    <col min="3" max="3" width="59" customWidth="1"/>
    <col min="4" max="4" width="17" customWidth="1"/>
    <col min="5" max="5" width="10.7109375" customWidth="1"/>
    <col min="6" max="6" width="12.42578125" customWidth="1"/>
    <col min="7" max="7" width="6.5703125" customWidth="1"/>
    <col min="8" max="8" width="16.7109375" customWidth="1"/>
    <col min="9" max="9" width="102.140625" customWidth="1"/>
  </cols>
  <sheetData>
    <row r="1" spans="1:8" ht="19.5" customHeight="1" thickBot="1" x14ac:dyDescent="0.3">
      <c r="A1" s="431" t="s">
        <v>0</v>
      </c>
      <c r="B1" s="432"/>
      <c r="C1" s="432"/>
      <c r="D1" s="432"/>
      <c r="E1" s="432"/>
      <c r="F1" s="432"/>
      <c r="G1" s="432"/>
      <c r="H1" s="433"/>
    </row>
    <row r="2" spans="1:8" ht="28.5" customHeight="1" thickBot="1" x14ac:dyDescent="0.3">
      <c r="A2" s="336" t="s">
        <v>1</v>
      </c>
      <c r="B2" s="434"/>
      <c r="C2" s="434"/>
      <c r="D2" s="434"/>
      <c r="E2" s="434"/>
      <c r="F2" s="434"/>
      <c r="G2" s="434"/>
      <c r="H2" s="435"/>
    </row>
    <row r="3" spans="1:8" ht="41.25" customHeight="1" thickBot="1" x14ac:dyDescent="0.3">
      <c r="A3" s="436" t="s">
        <v>2</v>
      </c>
      <c r="B3" s="437"/>
      <c r="C3" s="437"/>
      <c r="D3" s="437"/>
      <c r="E3" s="437"/>
      <c r="F3" s="437"/>
      <c r="G3" s="437"/>
      <c r="H3" s="438"/>
    </row>
    <row r="4" spans="1:8" x14ac:dyDescent="0.25">
      <c r="A4" s="368" t="s">
        <v>3</v>
      </c>
      <c r="B4" s="374" t="s">
        <v>4</v>
      </c>
      <c r="C4" s="374" t="s">
        <v>5</v>
      </c>
      <c r="D4" s="374" t="s">
        <v>6</v>
      </c>
      <c r="E4" s="374" t="s">
        <v>7</v>
      </c>
      <c r="F4" s="374"/>
      <c r="G4" s="374"/>
      <c r="H4" s="377"/>
    </row>
    <row r="5" spans="1:8" x14ac:dyDescent="0.25">
      <c r="A5" s="369"/>
      <c r="B5" s="375"/>
      <c r="C5" s="375"/>
      <c r="D5" s="375" t="s">
        <v>8</v>
      </c>
      <c r="E5" s="375" t="s">
        <v>9</v>
      </c>
      <c r="F5" s="375"/>
      <c r="G5" s="375"/>
      <c r="H5" s="378"/>
    </row>
    <row r="6" spans="1:8" ht="15.75" thickBot="1" x14ac:dyDescent="0.3">
      <c r="A6" s="370"/>
      <c r="B6" s="376"/>
      <c r="C6" s="376"/>
      <c r="D6" s="376"/>
      <c r="E6" s="1" t="s">
        <v>10</v>
      </c>
      <c r="F6" s="1" t="s">
        <v>11</v>
      </c>
      <c r="G6" s="1" t="s">
        <v>12</v>
      </c>
      <c r="H6" s="2" t="s">
        <v>13</v>
      </c>
    </row>
    <row r="7" spans="1:8" ht="120" x14ac:dyDescent="0.25">
      <c r="A7" s="223" t="s">
        <v>48</v>
      </c>
      <c r="B7" s="3" t="s">
        <v>73</v>
      </c>
      <c r="C7" s="4" t="s">
        <v>82</v>
      </c>
      <c r="D7" s="5">
        <v>2</v>
      </c>
      <c r="E7" s="94"/>
      <c r="F7" s="95">
        <v>15000</v>
      </c>
      <c r="G7" s="95"/>
      <c r="H7" s="96"/>
    </row>
    <row r="8" spans="1:8" ht="45" x14ac:dyDescent="0.25">
      <c r="A8" s="224" t="s">
        <v>49</v>
      </c>
      <c r="B8" s="409" t="s">
        <v>15</v>
      </c>
      <c r="C8" s="411" t="s">
        <v>74</v>
      </c>
      <c r="D8" s="413">
        <v>2</v>
      </c>
      <c r="E8" s="415"/>
      <c r="F8" s="417">
        <v>20000</v>
      </c>
      <c r="G8" s="417"/>
      <c r="H8" s="439"/>
    </row>
    <row r="9" spans="1:8" ht="15.75" thickBot="1" x14ac:dyDescent="0.3">
      <c r="A9" s="394" t="s">
        <v>16</v>
      </c>
      <c r="B9" s="410"/>
      <c r="C9" s="412"/>
      <c r="D9" s="414"/>
      <c r="E9" s="416"/>
      <c r="F9" s="418"/>
      <c r="G9" s="418"/>
      <c r="H9" s="440"/>
    </row>
    <row r="10" spans="1:8" ht="78" thickBot="1" x14ac:dyDescent="0.3">
      <c r="A10" s="395"/>
      <c r="B10" s="6" t="s">
        <v>110</v>
      </c>
      <c r="C10" s="72" t="s">
        <v>83</v>
      </c>
      <c r="D10" s="7">
        <v>2</v>
      </c>
      <c r="E10" s="97"/>
      <c r="F10" s="98">
        <v>60000</v>
      </c>
      <c r="G10" s="98"/>
      <c r="H10" s="99"/>
    </row>
    <row r="11" spans="1:8" ht="80.25" thickBot="1" x14ac:dyDescent="0.3">
      <c r="A11" s="396"/>
      <c r="B11" s="6" t="s">
        <v>17</v>
      </c>
      <c r="C11" s="8" t="s">
        <v>18</v>
      </c>
      <c r="D11" s="9">
        <v>2</v>
      </c>
      <c r="E11" s="100"/>
      <c r="F11" s="101">
        <v>30000</v>
      </c>
      <c r="G11" s="101"/>
      <c r="H11" s="102"/>
    </row>
    <row r="12" spans="1:8" ht="78" thickBot="1" x14ac:dyDescent="0.3">
      <c r="A12" s="396"/>
      <c r="B12" s="73" t="s">
        <v>75</v>
      </c>
      <c r="C12" s="8" t="s">
        <v>19</v>
      </c>
      <c r="D12" s="10">
        <v>2</v>
      </c>
      <c r="E12" s="103"/>
      <c r="F12" s="104">
        <v>7500</v>
      </c>
      <c r="G12" s="104"/>
      <c r="H12" s="105"/>
    </row>
    <row r="13" spans="1:8" ht="48" thickBot="1" x14ac:dyDescent="0.3">
      <c r="A13" s="396"/>
      <c r="B13" s="11" t="s">
        <v>20</v>
      </c>
      <c r="C13" s="12" t="s">
        <v>21</v>
      </c>
      <c r="D13" s="13">
        <v>2</v>
      </c>
      <c r="E13" s="106"/>
      <c r="F13" s="107">
        <v>20000</v>
      </c>
      <c r="G13" s="108"/>
      <c r="H13" s="109"/>
    </row>
    <row r="14" spans="1:8" ht="105.75" thickBot="1" x14ac:dyDescent="0.3">
      <c r="A14" s="396"/>
      <c r="B14" s="14" t="s">
        <v>114</v>
      </c>
      <c r="C14" s="8" t="s">
        <v>22</v>
      </c>
      <c r="D14" s="13">
        <v>2</v>
      </c>
      <c r="E14" s="106"/>
      <c r="F14" s="107">
        <v>24000</v>
      </c>
      <c r="G14" s="108"/>
      <c r="H14" s="109"/>
    </row>
    <row r="15" spans="1:8" ht="90.75" thickBot="1" x14ac:dyDescent="0.3">
      <c r="A15" s="396"/>
      <c r="B15" s="14" t="s">
        <v>147</v>
      </c>
      <c r="C15" s="8" t="s">
        <v>23</v>
      </c>
      <c r="D15" s="15">
        <v>2</v>
      </c>
      <c r="E15" s="110"/>
      <c r="F15" s="111">
        <v>15000</v>
      </c>
      <c r="G15" s="112"/>
      <c r="H15" s="113"/>
    </row>
    <row r="16" spans="1:8" ht="107.25" x14ac:dyDescent="0.25">
      <c r="A16" s="396"/>
      <c r="B16" s="16" t="s">
        <v>24</v>
      </c>
      <c r="C16" s="4" t="s">
        <v>25</v>
      </c>
      <c r="D16" s="17">
        <v>2</v>
      </c>
      <c r="E16" s="114">
        <v>40000</v>
      </c>
      <c r="F16" s="115">
        <v>75000</v>
      </c>
      <c r="G16" s="116"/>
      <c r="H16" s="117"/>
    </row>
    <row r="17" spans="1:8" ht="75" x14ac:dyDescent="0.25">
      <c r="A17" s="396"/>
      <c r="B17" s="18" t="s">
        <v>26</v>
      </c>
      <c r="C17" s="19" t="s">
        <v>27</v>
      </c>
      <c r="D17" s="20">
        <v>2</v>
      </c>
      <c r="E17" s="118">
        <v>40000</v>
      </c>
      <c r="F17" s="119">
        <v>75000</v>
      </c>
      <c r="G17" s="120"/>
      <c r="H17" s="121"/>
    </row>
    <row r="18" spans="1:8" ht="90.75" thickBot="1" x14ac:dyDescent="0.3">
      <c r="A18" s="396"/>
      <c r="B18" s="21" t="s">
        <v>28</v>
      </c>
      <c r="C18" s="22" t="s">
        <v>27</v>
      </c>
      <c r="D18" s="13">
        <v>2</v>
      </c>
      <c r="E18" s="106"/>
      <c r="F18" s="107">
        <v>115000</v>
      </c>
      <c r="G18" s="108"/>
      <c r="H18" s="109"/>
    </row>
    <row r="19" spans="1:8" ht="105" x14ac:dyDescent="0.25">
      <c r="A19" s="396"/>
      <c r="B19" s="23" t="s">
        <v>92</v>
      </c>
      <c r="C19" s="24" t="s">
        <v>29</v>
      </c>
      <c r="D19" s="9">
        <v>2</v>
      </c>
      <c r="E19" s="100"/>
      <c r="F19" s="183">
        <v>60000</v>
      </c>
      <c r="G19" s="101"/>
      <c r="H19" s="102"/>
    </row>
    <row r="20" spans="1:8" x14ac:dyDescent="0.25">
      <c r="A20" s="396"/>
      <c r="B20" s="25" t="s">
        <v>30</v>
      </c>
      <c r="C20" s="24" t="s">
        <v>29</v>
      </c>
      <c r="D20" s="20">
        <v>2</v>
      </c>
      <c r="E20" s="118"/>
      <c r="F20" s="119">
        <v>90000</v>
      </c>
      <c r="G20" s="120"/>
      <c r="H20" s="121"/>
    </row>
    <row r="21" spans="1:8" ht="30" x14ac:dyDescent="0.25">
      <c r="A21" s="396"/>
      <c r="B21" s="18" t="s">
        <v>31</v>
      </c>
      <c r="C21" s="24" t="s">
        <v>29</v>
      </c>
      <c r="D21" s="20">
        <v>2</v>
      </c>
      <c r="E21" s="118"/>
      <c r="F21" s="147">
        <v>60000</v>
      </c>
      <c r="G21" s="120"/>
      <c r="H21" s="121"/>
    </row>
    <row r="22" spans="1:8" ht="30" x14ac:dyDescent="0.25">
      <c r="A22" s="396"/>
      <c r="B22" s="18" t="s">
        <v>32</v>
      </c>
      <c r="C22" s="24" t="s">
        <v>29</v>
      </c>
      <c r="D22" s="20">
        <v>2</v>
      </c>
      <c r="E22" s="118"/>
      <c r="F22" s="147">
        <v>60000</v>
      </c>
      <c r="G22" s="120"/>
      <c r="H22" s="121"/>
    </row>
    <row r="23" spans="1:8" ht="30" x14ac:dyDescent="0.25">
      <c r="A23" s="396"/>
      <c r="B23" s="18" t="s">
        <v>33</v>
      </c>
      <c r="C23" s="24" t="s">
        <v>29</v>
      </c>
      <c r="D23" s="20">
        <v>2</v>
      </c>
      <c r="E23" s="118"/>
      <c r="F23" s="119">
        <v>115000</v>
      </c>
      <c r="G23" s="120"/>
      <c r="H23" s="121"/>
    </row>
    <row r="24" spans="1:8" ht="75.75" thickBot="1" x14ac:dyDescent="0.3">
      <c r="A24" s="397"/>
      <c r="B24" s="26" t="s">
        <v>34</v>
      </c>
      <c r="C24" s="24" t="s">
        <v>29</v>
      </c>
      <c r="D24" s="13">
        <v>3</v>
      </c>
      <c r="E24" s="106"/>
      <c r="F24" s="107">
        <v>90000</v>
      </c>
      <c r="G24" s="108"/>
      <c r="H24" s="109"/>
    </row>
    <row r="25" spans="1:8" ht="15.75" thickBot="1" x14ac:dyDescent="0.3">
      <c r="A25" s="336" t="s">
        <v>35</v>
      </c>
      <c r="B25" s="419"/>
      <c r="C25" s="419"/>
      <c r="D25" s="420"/>
      <c r="E25" s="122">
        <f>SUM(E7:E24)</f>
        <v>80000</v>
      </c>
      <c r="F25" s="123">
        <f>SUM(F7:F24)</f>
        <v>931500</v>
      </c>
      <c r="G25" s="124"/>
      <c r="H25" s="125"/>
    </row>
    <row r="26" spans="1:8" ht="15.75" thickBot="1" x14ac:dyDescent="0.3">
      <c r="A26" s="336" t="s">
        <v>36</v>
      </c>
      <c r="B26" s="419"/>
      <c r="C26" s="419"/>
      <c r="D26" s="421"/>
      <c r="E26" s="398">
        <f>SUM(E7:H24)</f>
        <v>1011500</v>
      </c>
      <c r="F26" s="359"/>
      <c r="G26" s="359"/>
      <c r="H26" s="399"/>
    </row>
    <row r="27" spans="1:8" x14ac:dyDescent="0.25">
      <c r="A27" s="381" t="s">
        <v>3</v>
      </c>
      <c r="B27" s="400" t="s">
        <v>37</v>
      </c>
      <c r="C27" s="403" t="s">
        <v>38</v>
      </c>
      <c r="D27" s="386" t="s">
        <v>6</v>
      </c>
      <c r="E27" s="384" t="s">
        <v>39</v>
      </c>
      <c r="F27" s="386"/>
      <c r="G27" s="386"/>
      <c r="H27" s="407"/>
    </row>
    <row r="28" spans="1:8" x14ac:dyDescent="0.25">
      <c r="A28" s="382"/>
      <c r="B28" s="401"/>
      <c r="C28" s="404"/>
      <c r="D28" s="387"/>
      <c r="E28" s="385" t="s">
        <v>9</v>
      </c>
      <c r="F28" s="387"/>
      <c r="G28" s="387"/>
      <c r="H28" s="408"/>
    </row>
    <row r="29" spans="1:8" ht="15.75" thickBot="1" x14ac:dyDescent="0.3">
      <c r="A29" s="383"/>
      <c r="B29" s="402"/>
      <c r="C29" s="405"/>
      <c r="D29" s="406"/>
      <c r="E29" s="27" t="s">
        <v>10</v>
      </c>
      <c r="F29" s="28" t="s">
        <v>11</v>
      </c>
      <c r="G29" s="29" t="s">
        <v>12</v>
      </c>
      <c r="H29" s="30" t="s">
        <v>13</v>
      </c>
    </row>
    <row r="30" spans="1:8" ht="150" x14ac:dyDescent="0.25">
      <c r="A30" s="31" t="s">
        <v>79</v>
      </c>
      <c r="B30" s="32" t="s">
        <v>101</v>
      </c>
      <c r="C30" s="33" t="s">
        <v>40</v>
      </c>
      <c r="D30" s="34">
        <v>2</v>
      </c>
      <c r="E30" s="136">
        <v>50000</v>
      </c>
      <c r="F30" s="127">
        <v>80000</v>
      </c>
      <c r="G30" s="168"/>
      <c r="H30" s="169"/>
    </row>
    <row r="31" spans="1:8" ht="105" x14ac:dyDescent="0.25">
      <c r="A31" s="422" t="s">
        <v>71</v>
      </c>
      <c r="B31" s="35" t="s">
        <v>41</v>
      </c>
      <c r="C31" s="36" t="s">
        <v>84</v>
      </c>
      <c r="D31" s="37">
        <v>2</v>
      </c>
      <c r="E31" s="170"/>
      <c r="F31" s="171">
        <v>80000</v>
      </c>
      <c r="G31" s="172"/>
      <c r="H31" s="173"/>
    </row>
    <row r="32" spans="1:8" ht="30" x14ac:dyDescent="0.25">
      <c r="A32" s="423"/>
      <c r="B32" s="25" t="s">
        <v>86</v>
      </c>
      <c r="C32" s="38" t="s">
        <v>42</v>
      </c>
      <c r="D32" s="20">
        <v>2</v>
      </c>
      <c r="E32" s="148"/>
      <c r="F32" s="119">
        <v>1500</v>
      </c>
      <c r="G32" s="174"/>
      <c r="H32" s="175"/>
    </row>
    <row r="33" spans="1:9" ht="60" x14ac:dyDescent="0.25">
      <c r="A33" s="423"/>
      <c r="B33" s="39" t="s">
        <v>87</v>
      </c>
      <c r="C33" s="36" t="s">
        <v>88</v>
      </c>
      <c r="D33" s="40">
        <v>2</v>
      </c>
      <c r="E33" s="176"/>
      <c r="F33" s="119">
        <v>1500</v>
      </c>
      <c r="G33" s="177"/>
      <c r="H33" s="178"/>
    </row>
    <row r="34" spans="1:9" ht="30.75" thickBot="1" x14ac:dyDescent="0.3">
      <c r="A34" s="423"/>
      <c r="B34" s="184" t="s">
        <v>85</v>
      </c>
      <c r="C34" s="185" t="s">
        <v>43</v>
      </c>
      <c r="D34" s="13">
        <v>2</v>
      </c>
      <c r="E34" s="153"/>
      <c r="F34" s="107">
        <v>1000</v>
      </c>
      <c r="G34" s="162"/>
      <c r="H34" s="163"/>
    </row>
    <row r="35" spans="1:9" ht="173.25" customHeight="1" thickBot="1" x14ac:dyDescent="0.3">
      <c r="A35" s="423"/>
      <c r="B35" s="50" t="s">
        <v>103</v>
      </c>
      <c r="C35" s="204" t="s">
        <v>111</v>
      </c>
      <c r="D35" s="7">
        <v>2</v>
      </c>
      <c r="E35" s="126"/>
      <c r="F35" s="98">
        <v>160000</v>
      </c>
      <c r="G35" s="188"/>
      <c r="H35" s="189"/>
    </row>
    <row r="36" spans="1:9" ht="145.5" customHeight="1" thickBot="1" x14ac:dyDescent="0.3">
      <c r="A36" s="424"/>
      <c r="B36" s="80" t="s">
        <v>89</v>
      </c>
      <c r="C36" s="91" t="s">
        <v>77</v>
      </c>
      <c r="D36" s="187">
        <v>1</v>
      </c>
      <c r="E36" s="164"/>
      <c r="F36" s="165">
        <v>240000</v>
      </c>
      <c r="G36" s="166"/>
      <c r="H36" s="167"/>
      <c r="I36" s="71"/>
    </row>
    <row r="37" spans="1:9" ht="180.75" thickBot="1" x14ac:dyDescent="0.3">
      <c r="A37" s="225" t="s">
        <v>70</v>
      </c>
      <c r="B37" s="196" t="s">
        <v>44</v>
      </c>
      <c r="C37" s="197" t="s">
        <v>93</v>
      </c>
      <c r="D37" s="15">
        <v>2</v>
      </c>
      <c r="E37" s="131"/>
      <c r="F37" s="111">
        <v>17500</v>
      </c>
      <c r="G37" s="188"/>
      <c r="H37" s="189"/>
    </row>
    <row r="38" spans="1:9" ht="15.75" thickBot="1" x14ac:dyDescent="0.3">
      <c r="A38" s="336" t="s">
        <v>35</v>
      </c>
      <c r="B38" s="337"/>
      <c r="C38" s="337"/>
      <c r="D38" s="338"/>
      <c r="E38" s="122">
        <f>SUM(E30:E37)</f>
        <v>50000</v>
      </c>
      <c r="F38" s="123">
        <f>SUM(F30:F37)</f>
        <v>581500</v>
      </c>
      <c r="G38" s="158">
        <f>SUM(G30:G37)</f>
        <v>0</v>
      </c>
      <c r="H38" s="159">
        <f>SUM(H30:H37)</f>
        <v>0</v>
      </c>
    </row>
    <row r="39" spans="1:9" ht="15.75" thickBot="1" x14ac:dyDescent="0.3">
      <c r="A39" s="336" t="s">
        <v>45</v>
      </c>
      <c r="B39" s="337"/>
      <c r="C39" s="337"/>
      <c r="D39" s="338"/>
      <c r="E39" s="339">
        <f>SUM(E30:H37)</f>
        <v>631500</v>
      </c>
      <c r="F39" s="340"/>
      <c r="G39" s="340"/>
      <c r="H39" s="341"/>
    </row>
    <row r="40" spans="1:9" ht="15.75" thickBot="1" x14ac:dyDescent="0.3">
      <c r="A40" s="336" t="s">
        <v>47</v>
      </c>
      <c r="B40" s="337"/>
      <c r="C40" s="337"/>
      <c r="D40" s="338"/>
      <c r="E40" s="339">
        <f>E26+E39</f>
        <v>1643000</v>
      </c>
      <c r="F40" s="340"/>
      <c r="G40" s="340"/>
      <c r="H40" s="341"/>
    </row>
    <row r="41" spans="1:9" ht="15.75" thickBot="1" x14ac:dyDescent="0.3">
      <c r="A41" s="363" t="s">
        <v>50</v>
      </c>
      <c r="B41" s="364"/>
      <c r="C41" s="365"/>
      <c r="D41" s="365"/>
      <c r="E41" s="366"/>
      <c r="F41" s="366"/>
      <c r="G41" s="366"/>
      <c r="H41" s="367"/>
    </row>
    <row r="42" spans="1:9" x14ac:dyDescent="0.25">
      <c r="A42" s="368" t="s">
        <v>3</v>
      </c>
      <c r="B42" s="371" t="s">
        <v>4</v>
      </c>
      <c r="C42" s="374" t="s">
        <v>5</v>
      </c>
      <c r="D42" s="374" t="s">
        <v>6</v>
      </c>
      <c r="E42" s="374" t="s">
        <v>39</v>
      </c>
      <c r="F42" s="374"/>
      <c r="G42" s="374"/>
      <c r="H42" s="377"/>
    </row>
    <row r="43" spans="1:9" x14ac:dyDescent="0.25">
      <c r="A43" s="369"/>
      <c r="B43" s="372"/>
      <c r="C43" s="375"/>
      <c r="D43" s="375"/>
      <c r="E43" s="375" t="s">
        <v>9</v>
      </c>
      <c r="F43" s="375"/>
      <c r="G43" s="375"/>
      <c r="H43" s="378"/>
    </row>
    <row r="44" spans="1:9" ht="15.75" thickBot="1" x14ac:dyDescent="0.3">
      <c r="A44" s="370"/>
      <c r="B44" s="373"/>
      <c r="C44" s="376"/>
      <c r="D44" s="376"/>
      <c r="E44" s="88" t="s">
        <v>10</v>
      </c>
      <c r="F44" s="88" t="s">
        <v>11</v>
      </c>
      <c r="G44" s="88" t="s">
        <v>12</v>
      </c>
      <c r="H44" s="2" t="s">
        <v>13</v>
      </c>
    </row>
    <row r="45" spans="1:9" ht="125.25" thickBot="1" x14ac:dyDescent="0.3">
      <c r="A45" s="342" t="s">
        <v>72</v>
      </c>
      <c r="B45" s="6" t="s">
        <v>90</v>
      </c>
      <c r="C45" s="44" t="s">
        <v>51</v>
      </c>
      <c r="D45" s="45">
        <v>2</v>
      </c>
      <c r="E45" s="126"/>
      <c r="F45" s="127">
        <v>50000</v>
      </c>
      <c r="G45" s="98"/>
      <c r="H45" s="99"/>
    </row>
    <row r="46" spans="1:9" ht="77.25" x14ac:dyDescent="0.25">
      <c r="A46" s="343"/>
      <c r="B46" s="3" t="s">
        <v>52</v>
      </c>
      <c r="C46" s="46" t="s">
        <v>14</v>
      </c>
      <c r="D46" s="47">
        <v>2</v>
      </c>
      <c r="E46" s="128"/>
      <c r="F46" s="95">
        <v>15000</v>
      </c>
      <c r="G46" s="95"/>
      <c r="H46" s="96"/>
    </row>
    <row r="47" spans="1:9" ht="65.25" thickBot="1" x14ac:dyDescent="0.3">
      <c r="A47" s="343"/>
      <c r="B47" s="90" t="s">
        <v>95</v>
      </c>
      <c r="C47" s="48" t="s">
        <v>94</v>
      </c>
      <c r="D47" s="49">
        <v>2</v>
      </c>
      <c r="E47" s="129"/>
      <c r="F47" s="130">
        <v>70000</v>
      </c>
      <c r="G47" s="104"/>
      <c r="H47" s="105"/>
    </row>
    <row r="48" spans="1:9" ht="75.75" thickBot="1" x14ac:dyDescent="0.3">
      <c r="A48" s="343"/>
      <c r="B48" s="50" t="s">
        <v>99</v>
      </c>
      <c r="C48" s="72" t="s">
        <v>83</v>
      </c>
      <c r="D48" s="51">
        <v>2</v>
      </c>
      <c r="E48" s="126"/>
      <c r="F48" s="98">
        <v>30000</v>
      </c>
      <c r="G48" s="98"/>
      <c r="H48" s="99"/>
    </row>
    <row r="49" spans="1:8" ht="78" thickBot="1" x14ac:dyDescent="0.3">
      <c r="A49" s="343"/>
      <c r="B49" s="73" t="s">
        <v>96</v>
      </c>
      <c r="C49" s="52" t="s">
        <v>19</v>
      </c>
      <c r="D49" s="51">
        <v>2</v>
      </c>
      <c r="E49" s="126"/>
      <c r="F49" s="98">
        <v>7500</v>
      </c>
      <c r="G49" s="98"/>
      <c r="H49" s="99"/>
    </row>
    <row r="50" spans="1:8" ht="105.75" thickBot="1" x14ac:dyDescent="0.3">
      <c r="A50" s="343"/>
      <c r="B50" s="53" t="s">
        <v>104</v>
      </c>
      <c r="C50" s="54" t="s">
        <v>22</v>
      </c>
      <c r="D50" s="55">
        <v>2</v>
      </c>
      <c r="E50" s="131"/>
      <c r="F50" s="111">
        <v>12000</v>
      </c>
      <c r="G50" s="112"/>
      <c r="H50" s="113"/>
    </row>
    <row r="51" spans="1:8" ht="90.75" thickBot="1" x14ac:dyDescent="0.3">
      <c r="A51" s="343"/>
      <c r="B51" s="14" t="s">
        <v>148</v>
      </c>
      <c r="C51" s="52" t="s">
        <v>23</v>
      </c>
      <c r="D51" s="56">
        <v>2</v>
      </c>
      <c r="E51" s="132"/>
      <c r="F51" s="133">
        <v>15000</v>
      </c>
      <c r="G51" s="134"/>
      <c r="H51" s="135"/>
    </row>
    <row r="52" spans="1:8" ht="50.25" thickBot="1" x14ac:dyDescent="0.3">
      <c r="A52" s="343"/>
      <c r="B52" s="74" t="s">
        <v>97</v>
      </c>
      <c r="C52" s="57" t="s">
        <v>53</v>
      </c>
      <c r="D52" s="45">
        <v>2</v>
      </c>
      <c r="E52" s="136"/>
      <c r="F52" s="127">
        <v>5000</v>
      </c>
      <c r="G52" s="137"/>
      <c r="H52" s="138"/>
    </row>
    <row r="53" spans="1:8" ht="105" x14ac:dyDescent="0.25">
      <c r="A53" s="343"/>
      <c r="B53" s="221" t="s">
        <v>54</v>
      </c>
      <c r="C53" s="46" t="s">
        <v>25</v>
      </c>
      <c r="D53" s="45">
        <v>2</v>
      </c>
      <c r="E53" s="136">
        <v>40000</v>
      </c>
      <c r="F53" s="127">
        <v>75000</v>
      </c>
      <c r="G53" s="139"/>
      <c r="H53" s="140"/>
    </row>
    <row r="54" spans="1:8" ht="75" x14ac:dyDescent="0.25">
      <c r="A54" s="343"/>
      <c r="B54" s="58" t="s">
        <v>55</v>
      </c>
      <c r="C54" s="38" t="s">
        <v>56</v>
      </c>
      <c r="D54" s="59">
        <v>2</v>
      </c>
      <c r="E54" s="141">
        <v>40000</v>
      </c>
      <c r="F54" s="115">
        <v>75000</v>
      </c>
      <c r="G54" s="142"/>
      <c r="H54" s="143"/>
    </row>
    <row r="55" spans="1:8" ht="90" x14ac:dyDescent="0.25">
      <c r="A55" s="343"/>
      <c r="B55" s="58" t="s">
        <v>57</v>
      </c>
      <c r="C55" s="38" t="s">
        <v>56</v>
      </c>
      <c r="D55" s="60">
        <v>2</v>
      </c>
      <c r="E55" s="141">
        <v>40000</v>
      </c>
      <c r="F55" s="115">
        <v>75000</v>
      </c>
      <c r="G55" s="144"/>
      <c r="H55" s="145"/>
    </row>
    <row r="56" spans="1:8" ht="91.5" customHeight="1" x14ac:dyDescent="0.25">
      <c r="A56" s="343"/>
      <c r="B56" s="25" t="s">
        <v>58</v>
      </c>
      <c r="C56" s="38" t="s">
        <v>56</v>
      </c>
      <c r="D56" s="60">
        <v>1</v>
      </c>
      <c r="E56" s="146">
        <v>35000</v>
      </c>
      <c r="F56" s="147">
        <v>80000</v>
      </c>
      <c r="G56" s="144"/>
      <c r="H56" s="145"/>
    </row>
    <row r="57" spans="1:8" ht="90" x14ac:dyDescent="0.25">
      <c r="A57" s="343"/>
      <c r="B57" s="58" t="s">
        <v>59</v>
      </c>
      <c r="C57" s="38" t="s">
        <v>56</v>
      </c>
      <c r="D57" s="60">
        <v>2</v>
      </c>
      <c r="E57" s="148"/>
      <c r="F57" s="147">
        <v>115000</v>
      </c>
      <c r="G57" s="144"/>
      <c r="H57" s="145"/>
    </row>
    <row r="58" spans="1:8" ht="105" x14ac:dyDescent="0.25">
      <c r="A58" s="343"/>
      <c r="B58" s="58" t="s">
        <v>60</v>
      </c>
      <c r="C58" s="38" t="s">
        <v>56</v>
      </c>
      <c r="D58" s="60">
        <v>2</v>
      </c>
      <c r="E58" s="148"/>
      <c r="F58" s="119">
        <v>115000</v>
      </c>
      <c r="G58" s="144"/>
      <c r="H58" s="145"/>
    </row>
    <row r="59" spans="1:8" ht="75" x14ac:dyDescent="0.25">
      <c r="A59" s="343"/>
      <c r="B59" s="61" t="s">
        <v>106</v>
      </c>
      <c r="C59" s="41" t="s">
        <v>56</v>
      </c>
      <c r="D59" s="62">
        <v>3</v>
      </c>
      <c r="E59" s="149"/>
      <c r="F59" s="150">
        <v>90000</v>
      </c>
      <c r="G59" s="151"/>
      <c r="H59" s="152"/>
    </row>
    <row r="60" spans="1:8" ht="60.75" thickBot="1" x14ac:dyDescent="0.3">
      <c r="A60" s="343"/>
      <c r="B60" s="26" t="s">
        <v>61</v>
      </c>
      <c r="C60" s="63" t="s">
        <v>29</v>
      </c>
      <c r="D60" s="64">
        <v>2</v>
      </c>
      <c r="E60" s="153"/>
      <c r="F60" s="154">
        <v>90000</v>
      </c>
      <c r="G60" s="155"/>
      <c r="H60" s="156"/>
    </row>
    <row r="61" spans="1:8" ht="96.75" x14ac:dyDescent="0.25">
      <c r="A61" s="343"/>
      <c r="B61" s="65" t="s">
        <v>62</v>
      </c>
      <c r="C61" s="24" t="s">
        <v>29</v>
      </c>
      <c r="D61" s="59">
        <v>2</v>
      </c>
      <c r="E61" s="141"/>
      <c r="F61" s="115">
        <v>90000</v>
      </c>
      <c r="G61" s="142"/>
      <c r="H61" s="143"/>
    </row>
    <row r="62" spans="1:8" ht="122.25" customHeight="1" x14ac:dyDescent="0.25">
      <c r="A62" s="343"/>
      <c r="B62" s="65" t="s">
        <v>100</v>
      </c>
      <c r="C62" s="24" t="s">
        <v>29</v>
      </c>
      <c r="D62" s="59">
        <v>2</v>
      </c>
      <c r="E62" s="141"/>
      <c r="F62" s="115">
        <f>115000*3</f>
        <v>345000</v>
      </c>
      <c r="G62" s="142"/>
      <c r="H62" s="143"/>
    </row>
    <row r="63" spans="1:8" ht="30" x14ac:dyDescent="0.25">
      <c r="A63" s="343"/>
      <c r="B63" s="18" t="s">
        <v>63</v>
      </c>
      <c r="C63" s="24" t="s">
        <v>29</v>
      </c>
      <c r="D63" s="60">
        <v>2</v>
      </c>
      <c r="E63" s="148"/>
      <c r="F63" s="119">
        <v>90000</v>
      </c>
      <c r="G63" s="144"/>
      <c r="H63" s="145"/>
    </row>
    <row r="64" spans="1:8" ht="30" x14ac:dyDescent="0.25">
      <c r="A64" s="343"/>
      <c r="B64" s="18" t="s">
        <v>98</v>
      </c>
      <c r="C64" s="24" t="s">
        <v>29</v>
      </c>
      <c r="D64" s="60">
        <v>2</v>
      </c>
      <c r="E64" s="148"/>
      <c r="F64" s="119">
        <v>115000</v>
      </c>
      <c r="G64" s="144"/>
      <c r="H64" s="145"/>
    </row>
    <row r="65" spans="1:15" x14ac:dyDescent="0.25">
      <c r="A65" s="343"/>
      <c r="B65" s="18" t="s">
        <v>64</v>
      </c>
      <c r="C65" s="24" t="s">
        <v>29</v>
      </c>
      <c r="D65" s="60">
        <v>2</v>
      </c>
      <c r="E65" s="148"/>
      <c r="F65" s="119">
        <v>90000</v>
      </c>
      <c r="G65" s="144"/>
      <c r="H65" s="145"/>
    </row>
    <row r="66" spans="1:15" ht="30.75" thickBot="1" x14ac:dyDescent="0.3">
      <c r="A66" s="343"/>
      <c r="B66" s="61" t="s">
        <v>65</v>
      </c>
      <c r="C66" s="24" t="s">
        <v>29</v>
      </c>
      <c r="D66" s="62">
        <v>3</v>
      </c>
      <c r="E66" s="149"/>
      <c r="F66" s="157">
        <v>115000</v>
      </c>
      <c r="G66" s="151"/>
      <c r="H66" s="152"/>
    </row>
    <row r="67" spans="1:15" ht="15.75" thickBot="1" x14ac:dyDescent="0.3">
      <c r="A67" s="336" t="s">
        <v>35</v>
      </c>
      <c r="B67" s="361"/>
      <c r="C67" s="361"/>
      <c r="D67" s="362"/>
      <c r="E67" s="122">
        <f>SUM(E45:E66)</f>
        <v>155000</v>
      </c>
      <c r="F67" s="123">
        <f>SUM(F45:F66)</f>
        <v>1764500</v>
      </c>
      <c r="G67" s="158">
        <f>SUM(G46:G46)</f>
        <v>0</v>
      </c>
      <c r="H67" s="159">
        <f>SUM(H46:H46)</f>
        <v>0</v>
      </c>
    </row>
    <row r="68" spans="1:15" ht="15.75" thickBot="1" x14ac:dyDescent="0.3">
      <c r="A68" s="336" t="s">
        <v>36</v>
      </c>
      <c r="B68" s="361"/>
      <c r="C68" s="361"/>
      <c r="D68" s="362"/>
      <c r="E68" s="356">
        <f>SUM(E45:H66)</f>
        <v>1919500</v>
      </c>
      <c r="F68" s="379"/>
      <c r="G68" s="379"/>
      <c r="H68" s="380"/>
    </row>
    <row r="69" spans="1:15" x14ac:dyDescent="0.25">
      <c r="A69" s="381" t="s">
        <v>3</v>
      </c>
      <c r="B69" s="384" t="s">
        <v>37</v>
      </c>
      <c r="C69" s="386" t="s">
        <v>5</v>
      </c>
      <c r="D69" s="386" t="s">
        <v>6</v>
      </c>
      <c r="E69" s="388" t="s">
        <v>39</v>
      </c>
      <c r="F69" s="389"/>
      <c r="G69" s="389"/>
      <c r="H69" s="390"/>
    </row>
    <row r="70" spans="1:15" x14ac:dyDescent="0.25">
      <c r="A70" s="382"/>
      <c r="B70" s="385"/>
      <c r="C70" s="387"/>
      <c r="D70" s="387"/>
      <c r="E70" s="391" t="s">
        <v>9</v>
      </c>
      <c r="F70" s="392"/>
      <c r="G70" s="392"/>
      <c r="H70" s="393"/>
    </row>
    <row r="71" spans="1:15" ht="15.75" thickBot="1" x14ac:dyDescent="0.3">
      <c r="A71" s="383"/>
      <c r="B71" s="385"/>
      <c r="C71" s="387"/>
      <c r="D71" s="387"/>
      <c r="E71" s="89" t="s">
        <v>10</v>
      </c>
      <c r="F71" s="89" t="s">
        <v>11</v>
      </c>
      <c r="G71" s="89" t="s">
        <v>12</v>
      </c>
      <c r="H71" s="93" t="s">
        <v>13</v>
      </c>
    </row>
    <row r="72" spans="1:15" ht="129.75" customHeight="1" x14ac:dyDescent="0.25">
      <c r="A72" s="347" t="s">
        <v>80</v>
      </c>
      <c r="B72" s="222" t="s">
        <v>105</v>
      </c>
      <c r="C72" s="82" t="s">
        <v>102</v>
      </c>
      <c r="D72" s="5">
        <v>2</v>
      </c>
      <c r="E72" s="128"/>
      <c r="F72" s="95">
        <v>160000</v>
      </c>
      <c r="G72" s="160"/>
      <c r="H72" s="161"/>
    </row>
    <row r="73" spans="1:15" ht="62.25" customHeight="1" thickBot="1" x14ac:dyDescent="0.3">
      <c r="A73" s="343"/>
      <c r="B73" s="198" t="s">
        <v>81</v>
      </c>
      <c r="C73" s="199" t="s">
        <v>29</v>
      </c>
      <c r="D73" s="200">
        <v>2</v>
      </c>
      <c r="E73" s="201"/>
      <c r="F73" s="202">
        <v>75000</v>
      </c>
      <c r="G73" s="202"/>
      <c r="H73" s="203"/>
    </row>
    <row r="74" spans="1:15" ht="93.75" customHeight="1" x14ac:dyDescent="0.25">
      <c r="A74" s="348"/>
      <c r="B74" s="205" t="s">
        <v>112</v>
      </c>
      <c r="C74" s="24" t="s">
        <v>29</v>
      </c>
      <c r="D74" s="190">
        <v>2</v>
      </c>
      <c r="E74" s="191"/>
      <c r="F74" s="192">
        <v>90000</v>
      </c>
      <c r="G74" s="192"/>
      <c r="H74" s="193"/>
    </row>
    <row r="75" spans="1:15" ht="67.5" customHeight="1" x14ac:dyDescent="0.25">
      <c r="A75" s="348"/>
      <c r="B75" s="206" t="s">
        <v>78</v>
      </c>
      <c r="C75" s="81" t="s">
        <v>29</v>
      </c>
      <c r="D75" s="207">
        <v>3</v>
      </c>
      <c r="E75" s="208"/>
      <c r="F75" s="160">
        <v>90000</v>
      </c>
      <c r="G75" s="160"/>
      <c r="H75" s="161"/>
    </row>
    <row r="76" spans="1:15" ht="121.5" customHeight="1" thickBot="1" x14ac:dyDescent="0.3">
      <c r="A76" s="348"/>
      <c r="B76" s="80" t="s">
        <v>76</v>
      </c>
      <c r="C76" s="194" t="s">
        <v>77</v>
      </c>
      <c r="D76" s="195">
        <v>1</v>
      </c>
      <c r="E76" s="164"/>
      <c r="F76" s="165">
        <v>240000</v>
      </c>
      <c r="G76" s="166"/>
      <c r="H76" s="167"/>
    </row>
    <row r="77" spans="1:15" ht="180.75" thickBot="1" x14ac:dyDescent="0.3">
      <c r="A77" s="349"/>
      <c r="B77" s="42" t="s">
        <v>91</v>
      </c>
      <c r="C77" s="33" t="s">
        <v>113</v>
      </c>
      <c r="D77" s="43">
        <v>2</v>
      </c>
      <c r="E77" s="164"/>
      <c r="F77" s="165">
        <v>17500</v>
      </c>
      <c r="G77" s="166"/>
      <c r="H77" s="167"/>
      <c r="I77" s="77"/>
      <c r="J77" s="78"/>
      <c r="K77" s="56"/>
      <c r="L77" s="79"/>
      <c r="M77" s="79"/>
      <c r="N77" s="76"/>
      <c r="O77" s="76"/>
    </row>
    <row r="78" spans="1:15" ht="15.75" thickBot="1" x14ac:dyDescent="0.3">
      <c r="A78" s="336" t="s">
        <v>35</v>
      </c>
      <c r="B78" s="361"/>
      <c r="C78" s="361"/>
      <c r="D78" s="362"/>
      <c r="E78" s="122">
        <f>SUM(E72:E77)</f>
        <v>0</v>
      </c>
      <c r="F78" s="123">
        <f>SUM(F72:F77)</f>
        <v>672500</v>
      </c>
      <c r="G78" s="158">
        <f>SUM(G77:G77)</f>
        <v>0</v>
      </c>
      <c r="H78" s="159">
        <f>SUM(H77:H77)</f>
        <v>0</v>
      </c>
    </row>
    <row r="79" spans="1:15" ht="15.75" thickBot="1" x14ac:dyDescent="0.3">
      <c r="A79" s="336" t="s">
        <v>45</v>
      </c>
      <c r="B79" s="337"/>
      <c r="C79" s="337"/>
      <c r="D79" s="338"/>
      <c r="E79" s="339">
        <f>SUM(E72:H77)</f>
        <v>672500</v>
      </c>
      <c r="F79" s="340"/>
      <c r="G79" s="340"/>
      <c r="H79" s="341"/>
    </row>
    <row r="80" spans="1:15" ht="15.75" thickBot="1" x14ac:dyDescent="0.3">
      <c r="A80" s="336" t="s">
        <v>46</v>
      </c>
      <c r="B80" s="337"/>
      <c r="C80" s="337"/>
      <c r="D80" s="338"/>
      <c r="E80" s="356">
        <f>E68+E79</f>
        <v>2592000</v>
      </c>
      <c r="F80" s="357"/>
      <c r="G80" s="357"/>
      <c r="H80" s="358"/>
    </row>
    <row r="81" spans="1:9" ht="15.75" customHeight="1" thickBot="1" x14ac:dyDescent="0.3">
      <c r="A81" s="336" t="s">
        <v>66</v>
      </c>
      <c r="B81" s="337"/>
      <c r="C81" s="337"/>
      <c r="D81" s="338"/>
      <c r="E81" s="356">
        <f>E40+E80</f>
        <v>4235000</v>
      </c>
      <c r="F81" s="359"/>
      <c r="G81" s="359"/>
      <c r="H81" s="360"/>
    </row>
    <row r="82" spans="1:9" ht="15.75" customHeight="1" thickBot="1" x14ac:dyDescent="0.3">
      <c r="A82" s="336" t="s">
        <v>67</v>
      </c>
      <c r="B82" s="337"/>
      <c r="C82" s="337"/>
      <c r="D82" s="338"/>
      <c r="E82" s="350"/>
      <c r="F82" s="351"/>
      <c r="G82" s="351"/>
      <c r="H82" s="352"/>
    </row>
    <row r="83" spans="1:9" ht="15.75" thickBot="1" x14ac:dyDescent="0.3">
      <c r="A83" s="336" t="s">
        <v>68</v>
      </c>
      <c r="B83" s="337"/>
      <c r="C83" s="337"/>
      <c r="D83" s="338"/>
      <c r="E83" s="353">
        <f>E81:H81+E82:H82</f>
        <v>4235000</v>
      </c>
      <c r="F83" s="354"/>
      <c r="G83" s="354"/>
      <c r="H83" s="355"/>
    </row>
    <row r="84" spans="1:9" ht="15.75" thickBot="1" x14ac:dyDescent="0.3">
      <c r="A84" s="226"/>
      <c r="B84" s="66"/>
      <c r="C84" s="67"/>
      <c r="D84" s="67"/>
      <c r="E84" s="67"/>
      <c r="F84" s="67"/>
      <c r="G84" s="66"/>
      <c r="H84" s="66"/>
    </row>
    <row r="85" spans="1:9" ht="156.75" customHeight="1" x14ac:dyDescent="0.25">
      <c r="A85" s="249" t="s">
        <v>69</v>
      </c>
      <c r="B85" s="428" t="s">
        <v>156</v>
      </c>
      <c r="C85" s="429"/>
      <c r="D85" s="429"/>
      <c r="E85" s="429"/>
      <c r="F85" s="429"/>
      <c r="G85" s="429"/>
      <c r="H85" s="430"/>
    </row>
    <row r="86" spans="1:9" ht="409.5" customHeight="1" x14ac:dyDescent="0.25">
      <c r="A86" s="68" t="s">
        <v>107</v>
      </c>
      <c r="B86" s="425" t="s">
        <v>162</v>
      </c>
      <c r="C86" s="426"/>
      <c r="D86" s="426"/>
      <c r="E86" s="426"/>
      <c r="F86" s="426"/>
      <c r="G86" s="426"/>
      <c r="H86" s="427"/>
      <c r="I86" s="75"/>
    </row>
    <row r="87" spans="1:9" ht="164.25" customHeight="1" thickBot="1" x14ac:dyDescent="0.3">
      <c r="A87" s="69" t="s">
        <v>108</v>
      </c>
      <c r="B87" s="344" t="s">
        <v>164</v>
      </c>
      <c r="C87" s="345"/>
      <c r="D87" s="345"/>
      <c r="E87" s="345"/>
      <c r="F87" s="345"/>
      <c r="G87" s="345"/>
      <c r="H87" s="346"/>
      <c r="I87" s="70"/>
    </row>
  </sheetData>
  <mergeCells count="64">
    <mergeCell ref="A31:A36"/>
    <mergeCell ref="B86:H86"/>
    <mergeCell ref="B85:H85"/>
    <mergeCell ref="G8:G9"/>
    <mergeCell ref="A1:H1"/>
    <mergeCell ref="A2:H2"/>
    <mergeCell ref="A3:H3"/>
    <mergeCell ref="A4:A6"/>
    <mergeCell ref="B4:B6"/>
    <mergeCell ref="C4:C6"/>
    <mergeCell ref="D4:D6"/>
    <mergeCell ref="E4:H4"/>
    <mergeCell ref="E5:H5"/>
    <mergeCell ref="A40:D40"/>
    <mergeCell ref="E40:H40"/>
    <mergeCell ref="H8:H9"/>
    <mergeCell ref="E70:H70"/>
    <mergeCell ref="A9:A24"/>
    <mergeCell ref="E26:H26"/>
    <mergeCell ref="A27:A29"/>
    <mergeCell ref="B27:B29"/>
    <mergeCell ref="C27:C29"/>
    <mergeCell ref="D27:D29"/>
    <mergeCell ref="E27:H27"/>
    <mergeCell ref="E28:H28"/>
    <mergeCell ref="B8:B9"/>
    <mergeCell ref="C8:C9"/>
    <mergeCell ref="D8:D9"/>
    <mergeCell ref="E8:E9"/>
    <mergeCell ref="F8:F9"/>
    <mergeCell ref="A25:D25"/>
    <mergeCell ref="A26:D26"/>
    <mergeCell ref="A78:D78"/>
    <mergeCell ref="A79:D79"/>
    <mergeCell ref="E79:H79"/>
    <mergeCell ref="A41:H41"/>
    <mergeCell ref="A42:A44"/>
    <mergeCell ref="B42:B44"/>
    <mergeCell ref="C42:C44"/>
    <mergeCell ref="D42:D44"/>
    <mergeCell ref="E42:H42"/>
    <mergeCell ref="E43:H43"/>
    <mergeCell ref="E68:H68"/>
    <mergeCell ref="A69:A71"/>
    <mergeCell ref="B69:B71"/>
    <mergeCell ref="C69:C71"/>
    <mergeCell ref="D69:D71"/>
    <mergeCell ref="E69:H69"/>
    <mergeCell ref="A38:D38"/>
    <mergeCell ref="E39:H39"/>
    <mergeCell ref="A45:A66"/>
    <mergeCell ref="B87:H87"/>
    <mergeCell ref="A72:A77"/>
    <mergeCell ref="A83:D83"/>
    <mergeCell ref="A82:D82"/>
    <mergeCell ref="A81:D81"/>
    <mergeCell ref="A39:D39"/>
    <mergeCell ref="E82:H82"/>
    <mergeCell ref="E83:H83"/>
    <mergeCell ref="A80:D80"/>
    <mergeCell ref="E80:H80"/>
    <mergeCell ref="E81:H81"/>
    <mergeCell ref="A67:D67"/>
    <mergeCell ref="A68:D68"/>
  </mergeCells>
  <pageMargins left="0.7" right="0.7" top="0.75" bottom="0.75" header="0.3" footer="0.3"/>
  <pageSetup paperSize="9" scale="61" orientation="landscape" horizontalDpi="0" verticalDpi="0" r:id="rId1"/>
  <rowBreaks count="1" manualBreakCount="1">
    <brk id="26" max="7" man="1"/>
  </rowBreaks>
  <ignoredErrors>
    <ignoredError sqref="F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workbookViewId="0">
      <selection activeCell="F3" sqref="F3"/>
    </sheetView>
  </sheetViews>
  <sheetFormatPr defaultColWidth="11.42578125" defaultRowHeight="15" x14ac:dyDescent="0.25"/>
  <cols>
    <col min="1" max="1" width="83" style="217" customWidth="1"/>
    <col min="2" max="2" width="27" style="218" customWidth="1"/>
    <col min="3" max="3" width="14" style="219" customWidth="1"/>
    <col min="4" max="6" width="30.85546875" style="219" customWidth="1"/>
    <col min="8" max="8" width="12.28515625" customWidth="1"/>
    <col min="9" max="11" width="112.28515625" customWidth="1"/>
  </cols>
  <sheetData>
    <row r="1" spans="1:16" ht="88.5" customHeight="1" thickBot="1" x14ac:dyDescent="0.3">
      <c r="A1" s="209" t="s">
        <v>115</v>
      </c>
      <c r="B1" s="210" t="s">
        <v>116</v>
      </c>
      <c r="C1" s="210" t="s">
        <v>117</v>
      </c>
      <c r="D1" s="211" t="s">
        <v>118</v>
      </c>
      <c r="E1" s="211" t="s">
        <v>149</v>
      </c>
      <c r="F1" s="211" t="s">
        <v>165</v>
      </c>
      <c r="H1" s="212"/>
      <c r="I1" s="212"/>
      <c r="J1" s="212"/>
      <c r="K1" s="212"/>
      <c r="L1" s="213"/>
      <c r="M1" s="213"/>
      <c r="N1" s="213"/>
      <c r="O1" s="213"/>
      <c r="P1" s="213"/>
    </row>
    <row r="2" spans="1:16" ht="26.25" customHeight="1" x14ac:dyDescent="0.25">
      <c r="A2" s="315" t="s">
        <v>119</v>
      </c>
      <c r="B2" s="316" t="s">
        <v>120</v>
      </c>
      <c r="C2" s="316">
        <v>1</v>
      </c>
      <c r="D2" s="317">
        <v>2016</v>
      </c>
      <c r="E2" s="317" t="s">
        <v>151</v>
      </c>
      <c r="F2" s="317"/>
      <c r="H2" s="214"/>
      <c r="I2" s="214"/>
      <c r="J2" s="214"/>
      <c r="K2" s="214"/>
      <c r="L2" s="213"/>
      <c r="M2" s="213"/>
      <c r="N2" s="213"/>
      <c r="O2" s="213"/>
      <c r="P2" s="213"/>
    </row>
    <row r="3" spans="1:16" ht="26.25" customHeight="1" x14ac:dyDescent="0.25">
      <c r="A3" s="318" t="s">
        <v>121</v>
      </c>
      <c r="B3" s="319" t="s">
        <v>166</v>
      </c>
      <c r="C3" s="319">
        <v>1</v>
      </c>
      <c r="D3" s="320">
        <v>2016</v>
      </c>
      <c r="E3" s="320" t="s">
        <v>150</v>
      </c>
      <c r="F3" s="320"/>
      <c r="H3" s="214"/>
      <c r="I3" s="214"/>
      <c r="J3" s="214"/>
      <c r="K3" s="214"/>
      <c r="L3" s="213"/>
      <c r="M3" s="213"/>
      <c r="N3" s="213"/>
      <c r="O3" s="213"/>
      <c r="P3" s="213"/>
    </row>
    <row r="4" spans="1:16" ht="26.25" customHeight="1" x14ac:dyDescent="0.25">
      <c r="A4" s="318" t="s">
        <v>122</v>
      </c>
      <c r="B4" s="319" t="s">
        <v>120</v>
      </c>
      <c r="C4" s="319">
        <v>1</v>
      </c>
      <c r="D4" s="320">
        <v>2016</v>
      </c>
      <c r="E4" s="320" t="s">
        <v>150</v>
      </c>
      <c r="F4" s="320"/>
      <c r="H4" s="214"/>
      <c r="I4" s="214"/>
      <c r="J4" s="214"/>
      <c r="K4" s="214"/>
      <c r="L4" s="213"/>
      <c r="M4" s="213"/>
      <c r="N4" s="213"/>
      <c r="O4" s="213"/>
      <c r="P4" s="213"/>
    </row>
    <row r="5" spans="1:16" ht="26.25" customHeight="1" x14ac:dyDescent="0.25">
      <c r="A5" s="318" t="s">
        <v>123</v>
      </c>
      <c r="B5" s="319" t="s">
        <v>166</v>
      </c>
      <c r="C5" s="319">
        <v>1</v>
      </c>
      <c r="D5" s="320">
        <v>2016</v>
      </c>
      <c r="E5" s="320" t="s">
        <v>151</v>
      </c>
      <c r="F5" s="320"/>
      <c r="H5" s="214"/>
      <c r="I5" s="214"/>
      <c r="J5" s="214"/>
      <c r="K5" s="214"/>
      <c r="L5" s="213"/>
      <c r="M5" s="213"/>
      <c r="N5" s="213"/>
      <c r="O5" s="213"/>
      <c r="P5" s="213"/>
    </row>
    <row r="6" spans="1:16" ht="26.25" customHeight="1" x14ac:dyDescent="0.25">
      <c r="A6" s="318" t="s">
        <v>124</v>
      </c>
      <c r="B6" s="319" t="s">
        <v>120</v>
      </c>
      <c r="C6" s="319">
        <v>1</v>
      </c>
      <c r="D6" s="320">
        <v>2017</v>
      </c>
      <c r="E6" s="320" t="s">
        <v>150</v>
      </c>
      <c r="F6" s="320"/>
      <c r="H6" s="214"/>
      <c r="I6" s="214"/>
      <c r="J6" s="214"/>
      <c r="K6" s="214"/>
      <c r="L6" s="213"/>
      <c r="M6" s="213"/>
      <c r="N6" s="213"/>
      <c r="O6" s="213"/>
      <c r="P6" s="213"/>
    </row>
    <row r="7" spans="1:16" ht="33.75" customHeight="1" x14ac:dyDescent="0.25">
      <c r="A7" s="321" t="s">
        <v>125</v>
      </c>
      <c r="B7" s="322" t="s">
        <v>126</v>
      </c>
      <c r="C7" s="322">
        <v>3</v>
      </c>
      <c r="D7" s="323">
        <v>2016</v>
      </c>
      <c r="E7" s="323" t="s">
        <v>153</v>
      </c>
      <c r="F7" s="323"/>
      <c r="H7" s="215"/>
      <c r="I7" s="215"/>
      <c r="J7" s="215"/>
      <c r="K7" s="215"/>
      <c r="L7" s="213"/>
      <c r="M7" s="213"/>
      <c r="N7" s="213"/>
      <c r="O7" s="213"/>
      <c r="P7" s="213"/>
    </row>
    <row r="8" spans="1:16" ht="33.75" customHeight="1" x14ac:dyDescent="0.25">
      <c r="A8" s="318" t="s">
        <v>127</v>
      </c>
      <c r="B8" s="319" t="s">
        <v>128</v>
      </c>
      <c r="C8" s="319">
        <v>1</v>
      </c>
      <c r="D8" s="320">
        <v>2016</v>
      </c>
      <c r="E8" s="320" t="s">
        <v>152</v>
      </c>
      <c r="F8" s="320"/>
      <c r="H8" s="214"/>
      <c r="I8" s="214"/>
      <c r="J8" s="214"/>
      <c r="K8" s="214"/>
      <c r="L8" s="213"/>
      <c r="M8" s="213"/>
      <c r="N8" s="213"/>
      <c r="O8" s="213"/>
      <c r="P8" s="213"/>
    </row>
    <row r="9" spans="1:16" ht="33.75" customHeight="1" x14ac:dyDescent="0.25">
      <c r="A9" s="318" t="s">
        <v>129</v>
      </c>
      <c r="B9" s="319" t="s">
        <v>128</v>
      </c>
      <c r="C9" s="319">
        <v>1</v>
      </c>
      <c r="D9" s="320">
        <v>2017</v>
      </c>
      <c r="E9" s="320" t="s">
        <v>152</v>
      </c>
      <c r="F9" s="320"/>
      <c r="H9" s="214"/>
      <c r="I9" s="214"/>
      <c r="J9" s="214"/>
      <c r="K9" s="214"/>
      <c r="L9" s="213"/>
      <c r="M9" s="213"/>
      <c r="N9" s="213"/>
      <c r="O9" s="213"/>
      <c r="P9" s="213"/>
    </row>
    <row r="10" spans="1:16" ht="27.75" customHeight="1" x14ac:dyDescent="0.25">
      <c r="A10" s="318" t="s">
        <v>130</v>
      </c>
      <c r="B10" s="319" t="s">
        <v>128</v>
      </c>
      <c r="C10" s="319">
        <v>1</v>
      </c>
      <c r="D10" s="320">
        <v>2017</v>
      </c>
      <c r="E10" s="320" t="s">
        <v>152</v>
      </c>
      <c r="F10" s="320"/>
      <c r="H10" s="214"/>
      <c r="I10" s="214"/>
      <c r="J10" s="214"/>
      <c r="K10" s="214"/>
      <c r="L10" s="213"/>
      <c r="M10" s="213"/>
      <c r="N10" s="213"/>
      <c r="O10" s="213"/>
      <c r="P10" s="213"/>
    </row>
    <row r="11" spans="1:16" ht="34.5" customHeight="1" x14ac:dyDescent="0.25">
      <c r="A11" s="318" t="s">
        <v>131</v>
      </c>
      <c r="B11" s="319" t="s">
        <v>128</v>
      </c>
      <c r="C11" s="319">
        <v>1</v>
      </c>
      <c r="D11" s="320">
        <v>2016</v>
      </c>
      <c r="E11" s="320" t="s">
        <v>152</v>
      </c>
      <c r="F11" s="320"/>
      <c r="H11" s="214"/>
      <c r="I11" s="214"/>
      <c r="J11" s="214"/>
      <c r="K11" s="214"/>
      <c r="L11" s="213"/>
      <c r="M11" s="213"/>
      <c r="N11" s="213"/>
      <c r="O11" s="213"/>
      <c r="P11" s="213"/>
    </row>
    <row r="12" spans="1:16" ht="48.75" customHeight="1" x14ac:dyDescent="0.25">
      <c r="A12" s="318" t="s">
        <v>132</v>
      </c>
      <c r="B12" s="319" t="s">
        <v>233</v>
      </c>
      <c r="C12" s="319">
        <v>1</v>
      </c>
      <c r="D12" s="320">
        <v>2017</v>
      </c>
      <c r="E12" s="320" t="s">
        <v>151</v>
      </c>
      <c r="F12" s="320"/>
      <c r="H12" s="214"/>
      <c r="I12" s="214"/>
      <c r="J12" s="214"/>
      <c r="K12" s="214"/>
      <c r="L12" s="213"/>
      <c r="M12" s="213"/>
      <c r="N12" s="213"/>
      <c r="O12" s="213"/>
      <c r="P12" s="213"/>
    </row>
    <row r="13" spans="1:16" ht="24" customHeight="1" x14ac:dyDescent="0.25">
      <c r="A13" s="318" t="s">
        <v>133</v>
      </c>
      <c r="B13" s="319" t="s">
        <v>134</v>
      </c>
      <c r="C13" s="319">
        <v>1</v>
      </c>
      <c r="D13" s="320">
        <v>2016</v>
      </c>
      <c r="E13" s="320" t="s">
        <v>150</v>
      </c>
      <c r="F13" s="320"/>
      <c r="H13" s="214"/>
      <c r="I13" s="214"/>
      <c r="J13" s="214"/>
      <c r="K13" s="214"/>
      <c r="L13" s="213"/>
      <c r="M13" s="213"/>
      <c r="N13" s="213"/>
      <c r="O13" s="213"/>
      <c r="P13" s="213"/>
    </row>
    <row r="14" spans="1:16" ht="48" customHeight="1" x14ac:dyDescent="0.25">
      <c r="A14" s="318" t="s">
        <v>135</v>
      </c>
      <c r="B14" s="319" t="s">
        <v>134</v>
      </c>
      <c r="C14" s="319">
        <v>1</v>
      </c>
      <c r="D14" s="320">
        <v>2016</v>
      </c>
      <c r="E14" s="320" t="s">
        <v>151</v>
      </c>
      <c r="F14" s="320"/>
      <c r="H14" s="214"/>
      <c r="I14" s="214"/>
      <c r="J14" s="214"/>
      <c r="K14" s="214"/>
      <c r="L14" s="213"/>
      <c r="M14" s="213"/>
      <c r="N14" s="213"/>
      <c r="O14" s="213"/>
      <c r="P14" s="213"/>
    </row>
    <row r="15" spans="1:16" ht="54" customHeight="1" x14ac:dyDescent="0.25">
      <c r="A15" s="329" t="s">
        <v>136</v>
      </c>
      <c r="B15" s="319" t="s">
        <v>232</v>
      </c>
      <c r="C15" s="319">
        <v>1</v>
      </c>
      <c r="D15" s="324">
        <v>2016</v>
      </c>
      <c r="E15" s="324" t="s">
        <v>151</v>
      </c>
      <c r="F15" s="324"/>
      <c r="H15" s="214"/>
      <c r="I15" s="214"/>
      <c r="J15" s="214"/>
      <c r="K15" s="214"/>
      <c r="L15" s="213"/>
      <c r="M15" s="213"/>
      <c r="N15" s="213"/>
      <c r="O15" s="213"/>
      <c r="P15" s="213"/>
    </row>
    <row r="16" spans="1:16" ht="48.75" customHeight="1" x14ac:dyDescent="0.25">
      <c r="A16" s="318" t="s">
        <v>137</v>
      </c>
      <c r="B16" s="319" t="s">
        <v>138</v>
      </c>
      <c r="C16" s="319">
        <v>1</v>
      </c>
      <c r="D16" s="320">
        <v>2017</v>
      </c>
      <c r="E16" s="320" t="s">
        <v>151</v>
      </c>
      <c r="F16" s="320"/>
      <c r="H16" s="214"/>
      <c r="I16" s="214"/>
      <c r="J16" s="214"/>
      <c r="K16" s="214"/>
      <c r="L16" s="213"/>
      <c r="M16" s="213"/>
      <c r="N16" s="213"/>
      <c r="O16" s="213"/>
      <c r="P16" s="213"/>
    </row>
    <row r="17" spans="1:16" ht="48.75" customHeight="1" x14ac:dyDescent="0.25">
      <c r="A17" s="318" t="s">
        <v>139</v>
      </c>
      <c r="B17" s="319" t="s">
        <v>138</v>
      </c>
      <c r="C17" s="319">
        <v>1</v>
      </c>
      <c r="D17" s="320">
        <v>2016</v>
      </c>
      <c r="E17" s="320" t="s">
        <v>151</v>
      </c>
      <c r="F17" s="320"/>
      <c r="H17" s="214"/>
      <c r="I17" s="214"/>
      <c r="J17" s="214"/>
      <c r="K17" s="214"/>
      <c r="L17" s="213"/>
      <c r="M17" s="213"/>
      <c r="N17" s="213"/>
      <c r="O17" s="213"/>
      <c r="P17" s="213"/>
    </row>
    <row r="18" spans="1:16" ht="48.75" customHeight="1" x14ac:dyDescent="0.25">
      <c r="A18" s="318" t="s">
        <v>140</v>
      </c>
      <c r="B18" s="319" t="s">
        <v>231</v>
      </c>
      <c r="C18" s="319">
        <v>1</v>
      </c>
      <c r="D18" s="320">
        <v>2016</v>
      </c>
      <c r="E18" s="320" t="s">
        <v>151</v>
      </c>
      <c r="F18" s="320"/>
      <c r="H18" s="214"/>
      <c r="I18" s="214"/>
      <c r="J18" s="214"/>
      <c r="K18" s="214"/>
      <c r="L18" s="213"/>
      <c r="M18" s="213"/>
      <c r="N18" s="213"/>
      <c r="O18" s="213"/>
      <c r="P18" s="213"/>
    </row>
    <row r="19" spans="1:16" ht="48.75" customHeight="1" x14ac:dyDescent="0.25">
      <c r="A19" s="318" t="s">
        <v>141</v>
      </c>
      <c r="B19" s="319" t="s">
        <v>138</v>
      </c>
      <c r="C19" s="319">
        <v>4</v>
      </c>
      <c r="D19" s="320">
        <v>2017</v>
      </c>
      <c r="E19" s="320" t="s">
        <v>151</v>
      </c>
      <c r="F19" s="320"/>
      <c r="H19" s="214"/>
      <c r="I19" s="214"/>
      <c r="J19" s="214"/>
      <c r="K19" s="214"/>
      <c r="L19" s="213"/>
      <c r="M19" s="213"/>
      <c r="N19" s="213"/>
      <c r="O19" s="213"/>
      <c r="P19" s="213"/>
    </row>
    <row r="20" spans="1:16" ht="54.75" customHeight="1" x14ac:dyDescent="0.25">
      <c r="A20" s="318" t="s">
        <v>142</v>
      </c>
      <c r="B20" s="319" t="s">
        <v>143</v>
      </c>
      <c r="C20" s="319">
        <v>1</v>
      </c>
      <c r="D20" s="325">
        <v>2017</v>
      </c>
      <c r="E20" s="325" t="s">
        <v>151</v>
      </c>
      <c r="F20" s="325"/>
      <c r="H20" s="214"/>
      <c r="I20" s="214"/>
      <c r="J20" s="214"/>
      <c r="K20" s="214"/>
      <c r="L20" s="213"/>
      <c r="M20" s="213"/>
      <c r="N20" s="213"/>
      <c r="O20" s="213"/>
      <c r="P20" s="213"/>
    </row>
    <row r="21" spans="1:16" ht="55.5" customHeight="1" x14ac:dyDescent="0.25">
      <c r="A21" s="318" t="s">
        <v>144</v>
      </c>
      <c r="B21" s="319" t="s">
        <v>145</v>
      </c>
      <c r="C21" s="319">
        <v>1</v>
      </c>
      <c r="D21" s="320">
        <v>2016</v>
      </c>
      <c r="E21" s="320" t="s">
        <v>152</v>
      </c>
      <c r="F21" s="320"/>
      <c r="H21" s="216"/>
      <c r="I21" s="216"/>
      <c r="J21" s="216"/>
      <c r="K21" s="216"/>
      <c r="L21" s="213"/>
      <c r="M21" s="213"/>
      <c r="N21" s="213"/>
      <c r="O21" s="213"/>
      <c r="P21" s="213"/>
    </row>
    <row r="22" spans="1:16" ht="50.25" customHeight="1" thickBot="1" x14ac:dyDescent="0.3">
      <c r="A22" s="326" t="s">
        <v>146</v>
      </c>
      <c r="B22" s="327" t="s">
        <v>145</v>
      </c>
      <c r="C22" s="327">
        <v>1</v>
      </c>
      <c r="D22" s="328">
        <v>2017</v>
      </c>
      <c r="E22" s="328" t="s">
        <v>152</v>
      </c>
      <c r="F22" s="328"/>
      <c r="H22" s="214"/>
      <c r="I22" s="214"/>
      <c r="J22" s="214"/>
      <c r="K22" s="214"/>
      <c r="L22" s="213"/>
      <c r="M22" s="213"/>
      <c r="N22" s="213"/>
      <c r="O22" s="213"/>
      <c r="P22" s="213"/>
    </row>
    <row r="23" spans="1:16" ht="33.75" customHeight="1" x14ac:dyDescent="0.25">
      <c r="H23" s="214"/>
      <c r="I23" s="214"/>
      <c r="J23" s="214"/>
      <c r="K23" s="214"/>
      <c r="L23" s="213"/>
      <c r="M23" s="213"/>
      <c r="N23" s="213"/>
      <c r="O23" s="213"/>
      <c r="P23" s="213"/>
    </row>
    <row r="24" spans="1:16" ht="27.75" customHeight="1" x14ac:dyDescent="0.25">
      <c r="H24" s="216"/>
      <c r="I24" s="216"/>
      <c r="J24" s="216"/>
      <c r="K24" s="216"/>
      <c r="L24" s="213"/>
      <c r="M24" s="213"/>
      <c r="N24" s="213"/>
      <c r="O24" s="213"/>
      <c r="P24" s="213"/>
    </row>
    <row r="25" spans="1:16" ht="33.75" customHeight="1" x14ac:dyDescent="0.25">
      <c r="H25" s="214"/>
      <c r="I25" s="214"/>
      <c r="J25" s="214"/>
      <c r="K25" s="214"/>
      <c r="L25" s="213"/>
      <c r="M25" s="213"/>
      <c r="N25" s="213"/>
      <c r="O25" s="213"/>
      <c r="P25" s="213"/>
    </row>
    <row r="26" spans="1:16" ht="15.75" x14ac:dyDescent="0.25">
      <c r="C26" s="220"/>
      <c r="D26" s="220"/>
      <c r="E26" s="220"/>
      <c r="F26" s="220"/>
    </row>
    <row r="32" spans="1:16" ht="27.75" customHeight="1" x14ac:dyDescent="0.25">
      <c r="H32" s="214"/>
      <c r="I32" s="214"/>
      <c r="J32" s="214"/>
      <c r="K32" s="214"/>
      <c r="L32" s="213"/>
      <c r="M32" s="213"/>
      <c r="N32" s="213"/>
      <c r="O32" s="213"/>
      <c r="P32" s="213"/>
    </row>
    <row r="38" spans="8:16" customFormat="1" ht="27.75" customHeight="1" x14ac:dyDescent="0.25">
      <c r="H38" s="214"/>
      <c r="I38" s="214"/>
      <c r="J38" s="214"/>
      <c r="K38" s="214"/>
      <c r="L38" s="213"/>
      <c r="M38" s="213"/>
      <c r="N38" s="213"/>
      <c r="O38" s="213"/>
      <c r="P38" s="213"/>
    </row>
    <row r="39" spans="8:16" customFormat="1" ht="42.75" customHeight="1" x14ac:dyDescent="0.25">
      <c r="H39" s="214"/>
      <c r="I39" s="214"/>
      <c r="J39" s="214"/>
      <c r="K39" s="214"/>
      <c r="L39" s="213"/>
      <c r="M39" s="213"/>
      <c r="N39" s="213"/>
      <c r="O39" s="213"/>
      <c r="P39" s="213"/>
    </row>
    <row r="40" spans="8:16" customFormat="1" ht="39" customHeight="1" x14ac:dyDescent="0.25">
      <c r="H40" s="213"/>
      <c r="I40" s="213"/>
      <c r="J40" s="213"/>
      <c r="K40" s="213"/>
      <c r="L40" s="213"/>
      <c r="M40" s="213"/>
      <c r="N40" s="213"/>
      <c r="O40" s="213"/>
      <c r="P40" s="213"/>
    </row>
    <row r="41" spans="8:16" customFormat="1" x14ac:dyDescent="0.25">
      <c r="H41" s="213"/>
      <c r="I41" s="213"/>
      <c r="J41" s="213"/>
      <c r="K41" s="213"/>
      <c r="L41" s="213"/>
      <c r="M41" s="213"/>
      <c r="N41" s="213"/>
      <c r="O41" s="213"/>
      <c r="P41" s="213"/>
    </row>
    <row r="42" spans="8:16" customFormat="1" x14ac:dyDescent="0.25">
      <c r="H42" s="213"/>
      <c r="I42" s="213"/>
      <c r="J42" s="213"/>
      <c r="K42" s="213"/>
      <c r="L42" s="213"/>
      <c r="M42" s="213"/>
      <c r="N42" s="213"/>
      <c r="O42" s="213"/>
      <c r="P42" s="213"/>
    </row>
  </sheetData>
  <pageMargins left="0.7" right="0.7" top="0.75" bottom="0.75" header="0.3" footer="0.3"/>
  <pageSetup scale="56"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8"/>
  <sheetViews>
    <sheetView topLeftCell="B82" workbookViewId="0">
      <selection activeCell="C95" sqref="C95"/>
    </sheetView>
  </sheetViews>
  <sheetFormatPr defaultColWidth="11.42578125" defaultRowHeight="15" x14ac:dyDescent="0.25"/>
  <cols>
    <col min="2" max="2" width="97.7109375" customWidth="1"/>
    <col min="3" max="3" width="8.140625" customWidth="1"/>
    <col min="4" max="4" width="9.85546875" customWidth="1"/>
    <col min="5" max="5" width="6.5703125" customWidth="1"/>
    <col min="6" max="6" width="5.140625" customWidth="1"/>
    <col min="7" max="7" width="13.140625" customWidth="1"/>
    <col min="8" max="8" width="17" customWidth="1"/>
    <col min="9" max="9" width="16.5703125" customWidth="1"/>
  </cols>
  <sheetData>
    <row r="1" spans="2:9" ht="19.5" customHeight="1" x14ac:dyDescent="0.25">
      <c r="B1" s="459" t="s">
        <v>0</v>
      </c>
      <c r="C1" s="460"/>
      <c r="D1" s="460"/>
      <c r="E1" s="460"/>
      <c r="F1" s="460"/>
      <c r="G1" s="460"/>
      <c r="H1" s="460"/>
      <c r="I1" s="460"/>
    </row>
    <row r="2" spans="2:9" ht="28.5" customHeight="1" x14ac:dyDescent="0.25">
      <c r="B2" s="445" t="s">
        <v>1</v>
      </c>
      <c r="C2" s="446"/>
      <c r="D2" s="446"/>
      <c r="E2" s="446"/>
      <c r="F2" s="446"/>
      <c r="G2" s="446"/>
      <c r="H2" s="446"/>
      <c r="I2" s="447"/>
    </row>
    <row r="3" spans="2:9" ht="35.25" customHeight="1" x14ac:dyDescent="0.25">
      <c r="B3" s="444" t="s">
        <v>2</v>
      </c>
      <c r="C3" s="444"/>
      <c r="D3" s="444"/>
      <c r="E3" s="444"/>
      <c r="F3" s="444"/>
      <c r="G3" s="444"/>
      <c r="H3" s="444"/>
      <c r="I3" s="444"/>
    </row>
    <row r="4" spans="2:9" ht="15" customHeight="1" x14ac:dyDescent="0.25">
      <c r="B4" s="375" t="s">
        <v>4</v>
      </c>
      <c r="C4" s="375" t="s">
        <v>7</v>
      </c>
      <c r="D4" s="375"/>
      <c r="E4" s="375"/>
      <c r="F4" s="375"/>
    </row>
    <row r="5" spans="2:9" ht="15" customHeight="1" x14ac:dyDescent="0.25">
      <c r="B5" s="375"/>
      <c r="C5" s="375" t="s">
        <v>9</v>
      </c>
      <c r="D5" s="375"/>
      <c r="E5" s="375"/>
      <c r="F5" s="375"/>
    </row>
    <row r="6" spans="2:9" ht="30" x14ac:dyDescent="0.25">
      <c r="B6" s="375"/>
      <c r="C6" s="87" t="s">
        <v>10</v>
      </c>
      <c r="D6" s="87" t="s">
        <v>11</v>
      </c>
      <c r="E6" s="87" t="s">
        <v>12</v>
      </c>
      <c r="F6" s="87" t="s">
        <v>13</v>
      </c>
      <c r="G6" s="87" t="s">
        <v>158</v>
      </c>
      <c r="H6" s="87" t="s">
        <v>159</v>
      </c>
      <c r="I6" s="87" t="s">
        <v>221</v>
      </c>
    </row>
    <row r="7" spans="2:9" x14ac:dyDescent="0.25">
      <c r="B7" s="297" t="s">
        <v>168</v>
      </c>
      <c r="C7" s="299"/>
      <c r="D7" s="299"/>
      <c r="E7" s="299"/>
      <c r="F7" s="300"/>
      <c r="G7" s="300"/>
      <c r="H7" s="300"/>
      <c r="I7" s="300"/>
    </row>
    <row r="8" spans="2:9" ht="30" x14ac:dyDescent="0.25">
      <c r="B8" s="256" t="s">
        <v>172</v>
      </c>
      <c r="C8" s="257"/>
      <c r="D8" s="286">
        <v>15000</v>
      </c>
      <c r="E8" s="286"/>
      <c r="F8" s="286"/>
      <c r="G8" s="286" t="s">
        <v>154</v>
      </c>
      <c r="H8" s="286">
        <f>D8</f>
        <v>15000</v>
      </c>
      <c r="I8" s="277"/>
    </row>
    <row r="9" spans="2:9" ht="15" customHeight="1" x14ac:dyDescent="0.25">
      <c r="B9" s="463" t="s">
        <v>173</v>
      </c>
      <c r="C9" s="465"/>
      <c r="D9" s="457">
        <v>20000</v>
      </c>
      <c r="E9" s="457"/>
      <c r="F9" s="457"/>
      <c r="G9" s="457" t="s">
        <v>154</v>
      </c>
      <c r="H9" s="457">
        <f>D9</f>
        <v>20000</v>
      </c>
      <c r="I9" s="461"/>
    </row>
    <row r="10" spans="2:9" ht="15.75" customHeight="1" x14ac:dyDescent="0.25">
      <c r="B10" s="464"/>
      <c r="C10" s="466"/>
      <c r="D10" s="458"/>
      <c r="E10" s="458"/>
      <c r="F10" s="458"/>
      <c r="G10" s="458"/>
      <c r="H10" s="458"/>
      <c r="I10" s="462"/>
    </row>
    <row r="11" spans="2:9" ht="30.75" customHeight="1" x14ac:dyDescent="0.25">
      <c r="B11" s="258" t="s">
        <v>182</v>
      </c>
      <c r="C11" s="257"/>
      <c r="D11" s="286">
        <v>60000</v>
      </c>
      <c r="E11" s="286"/>
      <c r="F11" s="286"/>
      <c r="G11" s="286" t="s">
        <v>154</v>
      </c>
      <c r="H11" s="286">
        <f>D11</f>
        <v>60000</v>
      </c>
      <c r="I11" s="277"/>
    </row>
    <row r="12" spans="2:9" ht="30" x14ac:dyDescent="0.25">
      <c r="B12" s="259" t="s">
        <v>169</v>
      </c>
      <c r="C12" s="257"/>
      <c r="D12" s="286">
        <v>30000</v>
      </c>
      <c r="E12" s="286"/>
      <c r="F12" s="286"/>
      <c r="G12" s="286" t="s">
        <v>154</v>
      </c>
      <c r="H12" s="286">
        <f>D12</f>
        <v>30000</v>
      </c>
      <c r="I12" s="277"/>
    </row>
    <row r="13" spans="2:9" ht="25.5" customHeight="1" x14ac:dyDescent="0.25">
      <c r="B13" s="259" t="s">
        <v>174</v>
      </c>
      <c r="C13" s="257"/>
      <c r="D13" s="286">
        <v>7500</v>
      </c>
      <c r="E13" s="286"/>
      <c r="F13" s="286"/>
      <c r="G13" s="286" t="s">
        <v>154</v>
      </c>
      <c r="H13" s="286">
        <f>D13</f>
        <v>7500</v>
      </c>
      <c r="I13" s="277"/>
    </row>
    <row r="14" spans="2:9" ht="23.25" customHeight="1" x14ac:dyDescent="0.25">
      <c r="B14" s="260" t="s">
        <v>175</v>
      </c>
      <c r="C14" s="261"/>
      <c r="D14" s="276">
        <v>20000</v>
      </c>
      <c r="E14" s="262"/>
      <c r="F14" s="262"/>
      <c r="G14" s="276" t="s">
        <v>154</v>
      </c>
      <c r="H14" s="276">
        <f>D14</f>
        <v>20000</v>
      </c>
      <c r="I14" s="277"/>
    </row>
    <row r="15" spans="2:9" x14ac:dyDescent="0.25">
      <c r="B15" s="295" t="s">
        <v>170</v>
      </c>
      <c r="C15" s="290"/>
      <c r="D15" s="291"/>
      <c r="E15" s="296"/>
      <c r="F15" s="296"/>
      <c r="G15" s="291"/>
      <c r="H15" s="291"/>
      <c r="I15" s="291"/>
    </row>
    <row r="16" spans="2:9" ht="30" x14ac:dyDescent="0.25">
      <c r="B16" s="263" t="s">
        <v>176</v>
      </c>
      <c r="C16" s="261"/>
      <c r="D16" s="276">
        <v>24000</v>
      </c>
      <c r="E16" s="262"/>
      <c r="F16" s="262"/>
      <c r="G16" s="276" t="s">
        <v>154</v>
      </c>
      <c r="H16" s="276">
        <f>D16</f>
        <v>24000</v>
      </c>
      <c r="I16" s="277"/>
    </row>
    <row r="17" spans="2:9" ht="30" x14ac:dyDescent="0.25">
      <c r="B17" s="263" t="s">
        <v>177</v>
      </c>
      <c r="C17" s="261"/>
      <c r="D17" s="276">
        <v>15000</v>
      </c>
      <c r="E17" s="262"/>
      <c r="F17" s="262"/>
      <c r="G17" s="276" t="s">
        <v>220</v>
      </c>
      <c r="H17" s="276"/>
      <c r="I17" s="277">
        <f>D17</f>
        <v>15000</v>
      </c>
    </row>
    <row r="18" spans="2:9" ht="24.75" customHeight="1" x14ac:dyDescent="0.25">
      <c r="B18" s="264" t="s">
        <v>180</v>
      </c>
      <c r="C18" s="276">
        <v>40000</v>
      </c>
      <c r="D18" s="276">
        <v>75000</v>
      </c>
      <c r="E18" s="262"/>
      <c r="F18" s="262"/>
      <c r="G18" s="276" t="s">
        <v>154</v>
      </c>
      <c r="H18" s="276">
        <f>D18</f>
        <v>75000</v>
      </c>
      <c r="I18" s="277"/>
    </row>
    <row r="19" spans="2:9" ht="24" customHeight="1" x14ac:dyDescent="0.25">
      <c r="B19" s="260" t="s">
        <v>181</v>
      </c>
      <c r="C19" s="276">
        <v>40000</v>
      </c>
      <c r="D19" s="276">
        <v>75000</v>
      </c>
      <c r="E19" s="262"/>
      <c r="F19" s="262"/>
      <c r="G19" s="276" t="s">
        <v>154</v>
      </c>
      <c r="H19" s="276">
        <f>D19</f>
        <v>75000</v>
      </c>
      <c r="I19" s="277"/>
    </row>
    <row r="20" spans="2:9" ht="21" customHeight="1" x14ac:dyDescent="0.25">
      <c r="B20" s="260" t="s">
        <v>178</v>
      </c>
      <c r="C20" s="261"/>
      <c r="D20" s="276">
        <v>115000</v>
      </c>
      <c r="E20" s="262"/>
      <c r="F20" s="262"/>
      <c r="G20" s="276" t="s">
        <v>154</v>
      </c>
      <c r="H20" s="276">
        <f>D20</f>
        <v>115000</v>
      </c>
      <c r="I20" s="277"/>
    </row>
    <row r="21" spans="2:9" x14ac:dyDescent="0.25">
      <c r="B21" s="295" t="s">
        <v>171</v>
      </c>
      <c r="C21" s="290"/>
      <c r="D21" s="291"/>
      <c r="E21" s="296"/>
      <c r="F21" s="296"/>
      <c r="G21" s="291"/>
      <c r="H21" s="291"/>
      <c r="I21" s="291"/>
    </row>
    <row r="22" spans="2:9" ht="45" x14ac:dyDescent="0.25">
      <c r="B22" s="259" t="s">
        <v>190</v>
      </c>
      <c r="C22" s="257"/>
      <c r="D22" s="287">
        <v>60000</v>
      </c>
      <c r="E22" s="286"/>
      <c r="F22" s="286"/>
      <c r="G22" s="286" t="s">
        <v>155</v>
      </c>
      <c r="H22" s="286"/>
      <c r="I22" s="277">
        <f t="shared" ref="I22:I27" si="0">D22</f>
        <v>60000</v>
      </c>
    </row>
    <row r="23" spans="2:9" ht="21" customHeight="1" x14ac:dyDescent="0.25">
      <c r="B23" s="260" t="s">
        <v>179</v>
      </c>
      <c r="C23" s="261"/>
      <c r="D23" s="276">
        <v>90000</v>
      </c>
      <c r="E23" s="262"/>
      <c r="F23" s="262"/>
      <c r="G23" s="276" t="s">
        <v>155</v>
      </c>
      <c r="H23" s="286"/>
      <c r="I23" s="277">
        <f t="shared" si="0"/>
        <v>90000</v>
      </c>
    </row>
    <row r="24" spans="2:9" x14ac:dyDescent="0.25">
      <c r="B24" s="260" t="s">
        <v>223</v>
      </c>
      <c r="C24" s="261"/>
      <c r="D24" s="288">
        <v>60000</v>
      </c>
      <c r="E24" s="262"/>
      <c r="F24" s="262"/>
      <c r="G24" s="276" t="s">
        <v>155</v>
      </c>
      <c r="H24" s="286"/>
      <c r="I24" s="277">
        <f t="shared" si="0"/>
        <v>60000</v>
      </c>
    </row>
    <row r="25" spans="2:9" x14ac:dyDescent="0.25">
      <c r="B25" s="260" t="s">
        <v>224</v>
      </c>
      <c r="C25" s="261"/>
      <c r="D25" s="288">
        <v>60000</v>
      </c>
      <c r="E25" s="262"/>
      <c r="F25" s="262"/>
      <c r="G25" s="276" t="s">
        <v>155</v>
      </c>
      <c r="H25" s="286"/>
      <c r="I25" s="277">
        <f t="shared" si="0"/>
        <v>60000</v>
      </c>
    </row>
    <row r="26" spans="2:9" ht="21.75" customHeight="1" x14ac:dyDescent="0.25">
      <c r="B26" s="260" t="s">
        <v>225</v>
      </c>
      <c r="C26" s="261"/>
      <c r="D26" s="276">
        <v>115000</v>
      </c>
      <c r="E26" s="262"/>
      <c r="F26" s="262"/>
      <c r="G26" s="276" t="s">
        <v>155</v>
      </c>
      <c r="H26" s="286"/>
      <c r="I26" s="277">
        <f t="shared" si="0"/>
        <v>115000</v>
      </c>
    </row>
    <row r="27" spans="2:9" ht="30" x14ac:dyDescent="0.25">
      <c r="B27" s="260" t="s">
        <v>226</v>
      </c>
      <c r="C27" s="261"/>
      <c r="D27" s="276">
        <v>90000</v>
      </c>
      <c r="E27" s="262"/>
      <c r="F27" s="262"/>
      <c r="G27" s="276" t="s">
        <v>155</v>
      </c>
      <c r="H27" s="286"/>
      <c r="I27" s="277">
        <f t="shared" si="0"/>
        <v>90000</v>
      </c>
    </row>
    <row r="28" spans="2:9" x14ac:dyDescent="0.25">
      <c r="B28" s="266" t="s">
        <v>35</v>
      </c>
      <c r="C28" s="265">
        <f>SUM(C8:C27)</f>
        <v>80000</v>
      </c>
      <c r="D28" s="265">
        <f>SUM(D8:D27)</f>
        <v>931500</v>
      </c>
      <c r="E28" s="262"/>
      <c r="F28" s="262"/>
      <c r="G28" s="262"/>
      <c r="H28" s="265">
        <f t="shared" ref="H28:I28" si="1">SUM(H8:H27)</f>
        <v>441500</v>
      </c>
      <c r="I28" s="265">
        <f t="shared" si="1"/>
        <v>490000</v>
      </c>
    </row>
    <row r="29" spans="2:9" x14ac:dyDescent="0.25">
      <c r="B29" s="267" t="s">
        <v>36</v>
      </c>
      <c r="C29" s="448">
        <f>SUM(C8:F27)</f>
        <v>1011500</v>
      </c>
      <c r="D29" s="449"/>
      <c r="E29" s="449"/>
      <c r="F29" s="449"/>
      <c r="I29" s="242"/>
    </row>
    <row r="30" spans="2:9" ht="15" customHeight="1" x14ac:dyDescent="0.25">
      <c r="B30" s="391" t="s">
        <v>37</v>
      </c>
      <c r="C30" s="387" t="s">
        <v>39</v>
      </c>
      <c r="D30" s="387"/>
      <c r="E30" s="387"/>
      <c r="F30" s="387"/>
      <c r="I30" s="242"/>
    </row>
    <row r="31" spans="2:9" x14ac:dyDescent="0.25">
      <c r="B31" s="391"/>
      <c r="C31" s="387" t="s">
        <v>9</v>
      </c>
      <c r="D31" s="387"/>
      <c r="E31" s="387"/>
      <c r="F31" s="387"/>
      <c r="I31" s="242"/>
    </row>
    <row r="32" spans="2:9" ht="30" x14ac:dyDescent="0.25">
      <c r="B32" s="456"/>
      <c r="C32" s="92" t="s">
        <v>10</v>
      </c>
      <c r="D32" s="92" t="s">
        <v>11</v>
      </c>
      <c r="E32" s="29" t="s">
        <v>12</v>
      </c>
      <c r="F32" s="29" t="s">
        <v>13</v>
      </c>
      <c r="G32" s="268" t="s">
        <v>158</v>
      </c>
      <c r="H32" s="252" t="s">
        <v>159</v>
      </c>
      <c r="I32" s="252" t="s">
        <v>221</v>
      </c>
    </row>
    <row r="33" spans="2:9" x14ac:dyDescent="0.25">
      <c r="B33" s="297" t="s">
        <v>183</v>
      </c>
      <c r="C33" s="298"/>
      <c r="D33" s="298"/>
      <c r="E33" s="292"/>
      <c r="F33" s="292"/>
      <c r="G33" s="292"/>
      <c r="H33" s="292"/>
      <c r="I33" s="292"/>
    </row>
    <row r="34" spans="2:9" ht="20.25" customHeight="1" x14ac:dyDescent="0.25">
      <c r="B34" s="274" t="s">
        <v>184</v>
      </c>
      <c r="C34" s="276">
        <v>50000</v>
      </c>
      <c r="D34" s="276">
        <v>80000</v>
      </c>
      <c r="E34" s="270"/>
      <c r="F34" s="270"/>
      <c r="G34" s="276" t="s">
        <v>154</v>
      </c>
      <c r="H34" s="276">
        <f>D34</f>
        <v>80000</v>
      </c>
      <c r="I34" s="277"/>
    </row>
    <row r="35" spans="2:9" ht="20.25" customHeight="1" x14ac:dyDescent="0.25">
      <c r="B35" s="281" t="s">
        <v>185</v>
      </c>
      <c r="C35" s="279"/>
      <c r="D35" s="282">
        <v>80000</v>
      </c>
      <c r="E35" s="279"/>
      <c r="F35" s="279"/>
      <c r="G35" s="283" t="s">
        <v>154</v>
      </c>
      <c r="H35" s="283">
        <f>D35</f>
        <v>80000</v>
      </c>
      <c r="I35" s="284"/>
    </row>
    <row r="36" spans="2:9" ht="20.25" customHeight="1" x14ac:dyDescent="0.25">
      <c r="B36" s="260" t="s">
        <v>186</v>
      </c>
      <c r="C36" s="276"/>
      <c r="D36" s="276">
        <v>1500</v>
      </c>
      <c r="E36" s="262"/>
      <c r="F36" s="262"/>
      <c r="G36" s="276" t="s">
        <v>154</v>
      </c>
      <c r="H36" s="276">
        <f>D36</f>
        <v>1500</v>
      </c>
      <c r="I36" s="277"/>
    </row>
    <row r="37" spans="2:9" ht="20.25" customHeight="1" x14ac:dyDescent="0.25">
      <c r="B37" s="285" t="s">
        <v>187</v>
      </c>
      <c r="C37" s="276"/>
      <c r="D37" s="276">
        <v>1500</v>
      </c>
      <c r="E37" s="270"/>
      <c r="F37" s="270"/>
      <c r="G37" s="276" t="s">
        <v>154</v>
      </c>
      <c r="H37" s="276">
        <f>D37</f>
        <v>1500</v>
      </c>
      <c r="I37" s="277"/>
    </row>
    <row r="38" spans="2:9" ht="20.25" customHeight="1" x14ac:dyDescent="0.25">
      <c r="B38" s="260" t="s">
        <v>188</v>
      </c>
      <c r="C38" s="276"/>
      <c r="D38" s="276">
        <v>1000</v>
      </c>
      <c r="E38" s="270"/>
      <c r="F38" s="270"/>
      <c r="G38" s="276" t="s">
        <v>154</v>
      </c>
      <c r="H38" s="276">
        <f>D38</f>
        <v>1000</v>
      </c>
      <c r="I38" s="277"/>
    </row>
    <row r="39" spans="2:9" ht="20.25" customHeight="1" x14ac:dyDescent="0.25">
      <c r="B39" s="272" t="s">
        <v>227</v>
      </c>
      <c r="C39" s="286"/>
      <c r="D39" s="286">
        <v>160000</v>
      </c>
      <c r="E39" s="270"/>
      <c r="F39" s="270"/>
      <c r="G39" s="276" t="s">
        <v>220</v>
      </c>
      <c r="H39" s="276"/>
      <c r="I39" s="277">
        <f>D39</f>
        <v>160000</v>
      </c>
    </row>
    <row r="40" spans="2:9" ht="20.25" customHeight="1" x14ac:dyDescent="0.25">
      <c r="B40" s="260" t="s">
        <v>189</v>
      </c>
      <c r="C40" s="276"/>
      <c r="D40" s="276">
        <v>240000</v>
      </c>
      <c r="E40" s="270"/>
      <c r="F40" s="270"/>
      <c r="G40" s="276" t="s">
        <v>155</v>
      </c>
      <c r="H40" s="276">
        <f>100000</f>
        <v>100000</v>
      </c>
      <c r="I40" s="277">
        <f>D40-H40</f>
        <v>140000</v>
      </c>
    </row>
    <row r="41" spans="2:9" ht="20.25" customHeight="1" x14ac:dyDescent="0.25">
      <c r="B41" s="260" t="s">
        <v>191</v>
      </c>
      <c r="C41" s="276"/>
      <c r="D41" s="276">
        <v>17500</v>
      </c>
      <c r="E41" s="270"/>
      <c r="F41" s="270"/>
      <c r="G41" s="276" t="s">
        <v>220</v>
      </c>
      <c r="H41" s="276"/>
      <c r="I41" s="277">
        <f>D41</f>
        <v>17500</v>
      </c>
    </row>
    <row r="42" spans="2:9" x14ac:dyDescent="0.25">
      <c r="B42" s="266" t="s">
        <v>35</v>
      </c>
      <c r="C42" s="265">
        <f>SUM(C34:C41)</f>
        <v>50000</v>
      </c>
      <c r="D42" s="265">
        <f>SUM(D34:D41)</f>
        <v>581500</v>
      </c>
      <c r="E42" s="271">
        <f>SUM(E34:E41)</f>
        <v>0</v>
      </c>
      <c r="F42" s="271">
        <f>SUM(F34:F41)</f>
        <v>0</v>
      </c>
      <c r="G42" s="280"/>
      <c r="H42" s="265">
        <f t="shared" ref="H42:I42" si="2">SUM(H34:H41)</f>
        <v>264000</v>
      </c>
      <c r="I42" s="265">
        <f t="shared" si="2"/>
        <v>317500</v>
      </c>
    </row>
    <row r="43" spans="2:9" x14ac:dyDescent="0.25">
      <c r="B43" s="266" t="s">
        <v>45</v>
      </c>
      <c r="C43" s="448">
        <f>SUM(C34:F41)</f>
        <v>631500</v>
      </c>
      <c r="D43" s="448"/>
      <c r="E43" s="448"/>
      <c r="F43" s="448"/>
      <c r="I43" s="242"/>
    </row>
    <row r="44" spans="2:9" x14ac:dyDescent="0.25">
      <c r="B44" s="266" t="s">
        <v>47</v>
      </c>
      <c r="C44" s="448">
        <f>C29+C43</f>
        <v>1643000</v>
      </c>
      <c r="D44" s="448"/>
      <c r="E44" s="448"/>
      <c r="F44" s="448"/>
      <c r="I44" s="242"/>
    </row>
    <row r="45" spans="2:9" ht="27.75" customHeight="1" x14ac:dyDescent="0.25">
      <c r="B45" s="441" t="s">
        <v>50</v>
      </c>
      <c r="C45" s="442"/>
      <c r="D45" s="442"/>
      <c r="E45" s="442"/>
      <c r="F45" s="442"/>
      <c r="G45" s="442"/>
      <c r="H45" s="442"/>
      <c r="I45" s="443"/>
    </row>
    <row r="46" spans="2:9" ht="15" customHeight="1" x14ac:dyDescent="0.25">
      <c r="B46" s="455" t="s">
        <v>4</v>
      </c>
      <c r="C46" s="455" t="s">
        <v>39</v>
      </c>
      <c r="D46" s="455"/>
      <c r="E46" s="455"/>
      <c r="F46" s="455"/>
      <c r="I46" s="242"/>
    </row>
    <row r="47" spans="2:9" x14ac:dyDescent="0.25">
      <c r="B47" s="375"/>
      <c r="C47" s="375" t="s">
        <v>9</v>
      </c>
      <c r="D47" s="375"/>
      <c r="E47" s="375"/>
      <c r="F47" s="375"/>
      <c r="I47" s="242"/>
    </row>
    <row r="48" spans="2:9" ht="30" x14ac:dyDescent="0.25">
      <c r="B48" s="375"/>
      <c r="C48" s="87" t="s">
        <v>10</v>
      </c>
      <c r="D48" s="87" t="s">
        <v>11</v>
      </c>
      <c r="E48" s="87" t="s">
        <v>12</v>
      </c>
      <c r="F48" s="87" t="s">
        <v>13</v>
      </c>
      <c r="G48" s="87" t="s">
        <v>158</v>
      </c>
      <c r="H48" s="87" t="s">
        <v>159</v>
      </c>
      <c r="I48" s="87" t="s">
        <v>221</v>
      </c>
    </row>
    <row r="49" spans="2:11" x14ac:dyDescent="0.25">
      <c r="B49" s="297" t="s">
        <v>192</v>
      </c>
      <c r="C49" s="298"/>
      <c r="D49" s="298"/>
      <c r="E49" s="298"/>
      <c r="F49" s="298"/>
      <c r="G49" s="298"/>
      <c r="H49" s="298"/>
      <c r="I49" s="298"/>
      <c r="J49" s="242"/>
    </row>
    <row r="50" spans="2:11" ht="30" x14ac:dyDescent="0.25">
      <c r="B50" s="259" t="s">
        <v>193</v>
      </c>
      <c r="C50" s="286"/>
      <c r="D50" s="276">
        <v>50000</v>
      </c>
      <c r="E50" s="286"/>
      <c r="F50" s="286"/>
      <c r="G50" s="286" t="s">
        <v>220</v>
      </c>
      <c r="H50" s="286"/>
      <c r="I50" s="277">
        <f>D50</f>
        <v>50000</v>
      </c>
    </row>
    <row r="51" spans="2:11" x14ac:dyDescent="0.25">
      <c r="B51" s="259" t="s">
        <v>217</v>
      </c>
      <c r="C51" s="286"/>
      <c r="D51" s="286">
        <v>15000</v>
      </c>
      <c r="E51" s="286"/>
      <c r="F51" s="286"/>
      <c r="G51" s="286" t="s">
        <v>154</v>
      </c>
      <c r="H51" s="286">
        <f>D51</f>
        <v>15000</v>
      </c>
      <c r="I51" s="277"/>
    </row>
    <row r="52" spans="2:11" x14ac:dyDescent="0.25">
      <c r="B52" s="272" t="s">
        <v>218</v>
      </c>
      <c r="C52" s="287"/>
      <c r="D52" s="287">
        <v>70000</v>
      </c>
      <c r="E52" s="286"/>
      <c r="F52" s="286"/>
      <c r="G52" s="286" t="s">
        <v>154</v>
      </c>
      <c r="H52" s="286">
        <f>D52</f>
        <v>70000</v>
      </c>
      <c r="I52" s="277"/>
    </row>
    <row r="53" spans="2:11" ht="30" x14ac:dyDescent="0.25">
      <c r="B53" s="272" t="s">
        <v>182</v>
      </c>
      <c r="C53" s="286"/>
      <c r="D53" s="286">
        <v>30000</v>
      </c>
      <c r="E53" s="286"/>
      <c r="F53" s="286"/>
      <c r="G53" s="286" t="s">
        <v>154</v>
      </c>
      <c r="H53" s="286">
        <f>D53</f>
        <v>30000</v>
      </c>
      <c r="I53" s="277"/>
    </row>
    <row r="54" spans="2:11" ht="30" x14ac:dyDescent="0.25">
      <c r="B54" s="259" t="s">
        <v>219</v>
      </c>
      <c r="C54" s="286"/>
      <c r="D54" s="286">
        <v>7500</v>
      </c>
      <c r="E54" s="286"/>
      <c r="F54" s="286"/>
      <c r="G54" s="286" t="s">
        <v>154</v>
      </c>
      <c r="H54" s="286">
        <f>D54</f>
        <v>7500</v>
      </c>
      <c r="I54" s="277"/>
    </row>
    <row r="55" spans="2:11" x14ac:dyDescent="0.25">
      <c r="B55" s="295" t="s">
        <v>170</v>
      </c>
      <c r="C55" s="290"/>
      <c r="D55" s="290"/>
      <c r="E55" s="296"/>
      <c r="F55" s="296"/>
      <c r="G55" s="290"/>
      <c r="H55" s="290"/>
      <c r="I55" s="290"/>
    </row>
    <row r="56" spans="2:11" ht="30" x14ac:dyDescent="0.25">
      <c r="B56" s="263" t="s">
        <v>194</v>
      </c>
      <c r="C56" s="276"/>
      <c r="D56" s="276">
        <v>12000</v>
      </c>
      <c r="E56" s="262"/>
      <c r="F56" s="262"/>
      <c r="G56" s="276" t="s">
        <v>154</v>
      </c>
      <c r="H56" s="276">
        <f>D56</f>
        <v>12000</v>
      </c>
      <c r="I56" s="277"/>
      <c r="J56" s="269"/>
      <c r="K56" s="269"/>
    </row>
    <row r="57" spans="2:11" ht="30" x14ac:dyDescent="0.25">
      <c r="B57" s="263" t="s">
        <v>195</v>
      </c>
      <c r="C57" s="276"/>
      <c r="D57" s="276">
        <v>15000</v>
      </c>
      <c r="E57" s="262"/>
      <c r="F57" s="262"/>
      <c r="G57" s="276" t="s">
        <v>155</v>
      </c>
      <c r="H57" s="276"/>
      <c r="I57" s="277">
        <f>D57</f>
        <v>15000</v>
      </c>
      <c r="J57" s="269"/>
      <c r="K57" s="269"/>
    </row>
    <row r="58" spans="2:11" ht="17.25" x14ac:dyDescent="0.25">
      <c r="B58" s="260" t="s">
        <v>196</v>
      </c>
      <c r="C58" s="276"/>
      <c r="D58" s="276">
        <v>5000</v>
      </c>
      <c r="E58" s="262"/>
      <c r="F58" s="262"/>
      <c r="G58" s="276" t="s">
        <v>154</v>
      </c>
      <c r="H58" s="276">
        <f t="shared" ref="H58:H64" si="3">D58</f>
        <v>5000</v>
      </c>
      <c r="I58" s="277"/>
      <c r="J58" s="269"/>
      <c r="K58" s="269"/>
    </row>
    <row r="59" spans="2:11" x14ac:dyDescent="0.25">
      <c r="B59" s="278" t="s">
        <v>201</v>
      </c>
      <c r="C59" s="276">
        <v>40000</v>
      </c>
      <c r="D59" s="276">
        <v>75000</v>
      </c>
      <c r="E59" s="271"/>
      <c r="F59" s="271"/>
      <c r="G59" s="276" t="s">
        <v>154</v>
      </c>
      <c r="H59" s="276">
        <f t="shared" si="3"/>
        <v>75000</v>
      </c>
      <c r="I59" s="277"/>
    </row>
    <row r="60" spans="2:11" x14ac:dyDescent="0.25">
      <c r="B60" s="260" t="s">
        <v>202</v>
      </c>
      <c r="C60" s="276">
        <v>40000</v>
      </c>
      <c r="D60" s="276">
        <v>75000</v>
      </c>
      <c r="E60" s="271"/>
      <c r="F60" s="271"/>
      <c r="G60" s="276" t="s">
        <v>154</v>
      </c>
      <c r="H60" s="276">
        <f t="shared" si="3"/>
        <v>75000</v>
      </c>
      <c r="I60" s="277"/>
    </row>
    <row r="61" spans="2:11" x14ac:dyDescent="0.25">
      <c r="B61" s="260" t="s">
        <v>203</v>
      </c>
      <c r="C61" s="276">
        <v>40000</v>
      </c>
      <c r="D61" s="276">
        <v>75000</v>
      </c>
      <c r="E61" s="271"/>
      <c r="F61" s="271"/>
      <c r="G61" s="276" t="s">
        <v>154</v>
      </c>
      <c r="H61" s="276">
        <f t="shared" si="3"/>
        <v>75000</v>
      </c>
      <c r="I61" s="277"/>
    </row>
    <row r="62" spans="2:11" ht="19.5" customHeight="1" x14ac:dyDescent="0.25">
      <c r="B62" s="260" t="s">
        <v>204</v>
      </c>
      <c r="C62" s="288">
        <v>35000</v>
      </c>
      <c r="D62" s="288">
        <v>80000</v>
      </c>
      <c r="E62" s="271"/>
      <c r="F62" s="271"/>
      <c r="G62" s="276" t="s">
        <v>154</v>
      </c>
      <c r="H62" s="276">
        <f t="shared" si="3"/>
        <v>80000</v>
      </c>
      <c r="I62" s="277"/>
    </row>
    <row r="63" spans="2:11" ht="30" x14ac:dyDescent="0.25">
      <c r="B63" s="260" t="s">
        <v>205</v>
      </c>
      <c r="C63" s="276"/>
      <c r="D63" s="288">
        <v>115000</v>
      </c>
      <c r="E63" s="271"/>
      <c r="F63" s="271"/>
      <c r="G63" s="276" t="s">
        <v>154</v>
      </c>
      <c r="H63" s="276">
        <f t="shared" si="3"/>
        <v>115000</v>
      </c>
      <c r="I63" s="277"/>
    </row>
    <row r="64" spans="2:11" ht="30" x14ac:dyDescent="0.25">
      <c r="B64" s="260" t="s">
        <v>197</v>
      </c>
      <c r="C64" s="276"/>
      <c r="D64" s="276">
        <v>115000</v>
      </c>
      <c r="E64" s="271"/>
      <c r="F64" s="271"/>
      <c r="G64" s="276" t="s">
        <v>154</v>
      </c>
      <c r="H64" s="276">
        <f t="shared" si="3"/>
        <v>115000</v>
      </c>
      <c r="I64" s="277"/>
    </row>
    <row r="65" spans="2:9" x14ac:dyDescent="0.25">
      <c r="B65" s="260" t="s">
        <v>198</v>
      </c>
      <c r="C65" s="276"/>
      <c r="D65" s="276">
        <v>90000</v>
      </c>
      <c r="E65" s="271"/>
      <c r="F65" s="271"/>
      <c r="G65" s="276" t="s">
        <v>155</v>
      </c>
      <c r="H65" s="276"/>
      <c r="I65" s="277">
        <f>90000</f>
        <v>90000</v>
      </c>
    </row>
    <row r="66" spans="2:9" ht="30" x14ac:dyDescent="0.25">
      <c r="B66" s="260" t="s">
        <v>222</v>
      </c>
      <c r="C66" s="276"/>
      <c r="D66" s="288">
        <v>90000</v>
      </c>
      <c r="E66" s="271"/>
      <c r="F66" s="271"/>
      <c r="G66" s="276" t="s">
        <v>155</v>
      </c>
      <c r="H66" s="276"/>
      <c r="I66" s="277">
        <f>D66</f>
        <v>90000</v>
      </c>
    </row>
    <row r="67" spans="2:9" x14ac:dyDescent="0.25">
      <c r="B67" s="292" t="s">
        <v>199</v>
      </c>
      <c r="C67" s="291"/>
      <c r="D67" s="293"/>
      <c r="E67" s="294"/>
      <c r="F67" s="294"/>
      <c r="G67" s="291"/>
      <c r="H67" s="291"/>
      <c r="I67" s="291"/>
    </row>
    <row r="68" spans="2:9" x14ac:dyDescent="0.25">
      <c r="B68" s="263" t="s">
        <v>200</v>
      </c>
      <c r="C68" s="276"/>
      <c r="D68" s="276">
        <v>90000</v>
      </c>
      <c r="E68" s="271"/>
      <c r="F68" s="271"/>
      <c r="G68" s="276" t="s">
        <v>155</v>
      </c>
      <c r="H68" s="276"/>
      <c r="I68" s="277">
        <f t="shared" ref="I68:I73" si="4">D68</f>
        <v>90000</v>
      </c>
    </row>
    <row r="69" spans="2:9" ht="38.25" customHeight="1" x14ac:dyDescent="0.25">
      <c r="B69" s="263" t="s">
        <v>206</v>
      </c>
      <c r="C69" s="276"/>
      <c r="D69" s="276">
        <f>115000*3</f>
        <v>345000</v>
      </c>
      <c r="E69" s="271"/>
      <c r="F69" s="271"/>
      <c r="G69" s="276" t="s">
        <v>155</v>
      </c>
      <c r="H69" s="276"/>
      <c r="I69" s="277">
        <f t="shared" si="4"/>
        <v>345000</v>
      </c>
    </row>
    <row r="70" spans="2:9" x14ac:dyDescent="0.25">
      <c r="B70" s="260" t="s">
        <v>207</v>
      </c>
      <c r="C70" s="276"/>
      <c r="D70" s="276">
        <v>90000</v>
      </c>
      <c r="E70" s="271"/>
      <c r="F70" s="271"/>
      <c r="G70" s="276" t="s">
        <v>155</v>
      </c>
      <c r="H70" s="276"/>
      <c r="I70" s="277">
        <f t="shared" si="4"/>
        <v>90000</v>
      </c>
    </row>
    <row r="71" spans="2:9" x14ac:dyDescent="0.25">
      <c r="B71" s="260" t="s">
        <v>209</v>
      </c>
      <c r="C71" s="276"/>
      <c r="D71" s="276">
        <v>115000</v>
      </c>
      <c r="E71" s="271"/>
      <c r="F71" s="271"/>
      <c r="G71" s="276" t="s">
        <v>155</v>
      </c>
      <c r="H71" s="276"/>
      <c r="I71" s="277">
        <f t="shared" si="4"/>
        <v>115000</v>
      </c>
    </row>
    <row r="72" spans="2:9" x14ac:dyDescent="0.25">
      <c r="B72" s="260" t="s">
        <v>208</v>
      </c>
      <c r="C72" s="276"/>
      <c r="D72" s="276">
        <v>90000</v>
      </c>
      <c r="E72" s="271"/>
      <c r="F72" s="271"/>
      <c r="G72" s="276" t="s">
        <v>155</v>
      </c>
      <c r="H72" s="276"/>
      <c r="I72" s="277">
        <f t="shared" si="4"/>
        <v>90000</v>
      </c>
    </row>
    <row r="73" spans="2:9" x14ac:dyDescent="0.25">
      <c r="B73" s="260" t="s">
        <v>210</v>
      </c>
      <c r="C73" s="276"/>
      <c r="D73" s="288">
        <v>115000</v>
      </c>
      <c r="E73" s="271"/>
      <c r="F73" s="271"/>
      <c r="G73" s="276" t="s">
        <v>155</v>
      </c>
      <c r="H73" s="276"/>
      <c r="I73" s="277">
        <f t="shared" si="4"/>
        <v>115000</v>
      </c>
    </row>
    <row r="74" spans="2:9" x14ac:dyDescent="0.25">
      <c r="B74" s="266" t="s">
        <v>35</v>
      </c>
      <c r="C74" s="265">
        <f>SUM(C50:C73)</f>
        <v>155000</v>
      </c>
      <c r="D74" s="265">
        <f>SUM(D50:D73)</f>
        <v>1764500</v>
      </c>
      <c r="E74" s="271">
        <f>SUM(E51:E51)</f>
        <v>0</v>
      </c>
      <c r="F74" s="271">
        <f>SUM(F51:F51)</f>
        <v>0</v>
      </c>
      <c r="G74" s="271"/>
      <c r="H74" s="265">
        <f t="shared" ref="H74:I74" si="5">SUM(H50:H73)</f>
        <v>674500</v>
      </c>
      <c r="I74" s="265">
        <f t="shared" si="5"/>
        <v>1090000</v>
      </c>
    </row>
    <row r="75" spans="2:9" x14ac:dyDescent="0.25">
      <c r="B75" s="267" t="s">
        <v>36</v>
      </c>
      <c r="C75" s="452">
        <f>SUM(C50:F73)</f>
        <v>1919500</v>
      </c>
      <c r="D75" s="453"/>
      <c r="E75" s="453"/>
      <c r="F75" s="454"/>
      <c r="I75" s="242"/>
    </row>
    <row r="76" spans="2:9" ht="15" customHeight="1" x14ac:dyDescent="0.25">
      <c r="B76" s="387" t="s">
        <v>37</v>
      </c>
      <c r="C76" s="387" t="s">
        <v>39</v>
      </c>
      <c r="D76" s="387"/>
      <c r="E76" s="387"/>
      <c r="F76" s="387"/>
      <c r="I76" s="242"/>
    </row>
    <row r="77" spans="2:9" x14ac:dyDescent="0.25">
      <c r="B77" s="387"/>
      <c r="C77" s="387" t="s">
        <v>9</v>
      </c>
      <c r="D77" s="387"/>
      <c r="E77" s="387"/>
      <c r="F77" s="387"/>
      <c r="I77" s="242"/>
    </row>
    <row r="78" spans="2:9" ht="30" x14ac:dyDescent="0.25">
      <c r="B78" s="387"/>
      <c r="C78" s="89" t="s">
        <v>10</v>
      </c>
      <c r="D78" s="89" t="s">
        <v>11</v>
      </c>
      <c r="E78" s="89" t="s">
        <v>12</v>
      </c>
      <c r="F78" s="89" t="s">
        <v>13</v>
      </c>
      <c r="G78" s="89" t="s">
        <v>158</v>
      </c>
      <c r="H78" s="89" t="s">
        <v>159</v>
      </c>
      <c r="I78" s="275" t="s">
        <v>221</v>
      </c>
    </row>
    <row r="79" spans="2:9" ht="22.5" customHeight="1" x14ac:dyDescent="0.25">
      <c r="B79" s="274" t="s">
        <v>211</v>
      </c>
      <c r="C79" s="257"/>
      <c r="D79" s="286">
        <v>160000</v>
      </c>
      <c r="E79" s="286"/>
      <c r="F79" s="286"/>
      <c r="G79" s="286" t="s">
        <v>154</v>
      </c>
      <c r="H79" s="286"/>
      <c r="I79" s="277">
        <f>D79</f>
        <v>160000</v>
      </c>
    </row>
    <row r="80" spans="2:9" ht="27" customHeight="1" x14ac:dyDescent="0.25">
      <c r="B80" s="272" t="s">
        <v>212</v>
      </c>
      <c r="C80" s="257"/>
      <c r="D80" s="286">
        <v>75000</v>
      </c>
      <c r="E80" s="286"/>
      <c r="F80" s="286"/>
      <c r="G80" s="286" t="s">
        <v>155</v>
      </c>
      <c r="H80" s="286"/>
      <c r="I80" s="277">
        <f>D80</f>
        <v>75000</v>
      </c>
    </row>
    <row r="81" spans="2:12" ht="27" customHeight="1" x14ac:dyDescent="0.25">
      <c r="B81" s="289" t="s">
        <v>213</v>
      </c>
      <c r="C81" s="290"/>
      <c r="D81" s="291"/>
      <c r="E81" s="291"/>
      <c r="F81" s="291"/>
      <c r="G81" s="291"/>
      <c r="H81" s="291"/>
      <c r="I81" s="291"/>
    </row>
    <row r="82" spans="2:12" ht="26.25" customHeight="1" x14ac:dyDescent="0.25">
      <c r="B82" s="272" t="s">
        <v>214</v>
      </c>
      <c r="C82" s="257"/>
      <c r="D82" s="286">
        <v>90000</v>
      </c>
      <c r="E82" s="286"/>
      <c r="F82" s="286"/>
      <c r="G82" s="286" t="s">
        <v>155</v>
      </c>
      <c r="H82" s="286"/>
      <c r="I82" s="277">
        <f>D82</f>
        <v>90000</v>
      </c>
    </row>
    <row r="83" spans="2:12" ht="31.5" customHeight="1" x14ac:dyDescent="0.25">
      <c r="B83" s="273" t="s">
        <v>78</v>
      </c>
      <c r="C83" s="257"/>
      <c r="D83" s="286">
        <v>90000</v>
      </c>
      <c r="E83" s="286"/>
      <c r="F83" s="286"/>
      <c r="G83" s="286" t="s">
        <v>155</v>
      </c>
      <c r="H83" s="286"/>
      <c r="I83" s="277">
        <f>D83</f>
        <v>90000</v>
      </c>
    </row>
    <row r="84" spans="2:12" ht="29.25" customHeight="1" x14ac:dyDescent="0.25">
      <c r="B84" s="260" t="s">
        <v>215</v>
      </c>
      <c r="C84" s="261"/>
      <c r="D84" s="276">
        <v>240000</v>
      </c>
      <c r="E84" s="270"/>
      <c r="F84" s="270"/>
      <c r="G84" s="276" t="s">
        <v>155</v>
      </c>
      <c r="H84" s="276">
        <f>100000</f>
        <v>100000</v>
      </c>
      <c r="I84" s="277">
        <f>D84-H84</f>
        <v>140000</v>
      </c>
    </row>
    <row r="85" spans="2:12" x14ac:dyDescent="0.25">
      <c r="B85" s="260" t="s">
        <v>216</v>
      </c>
      <c r="C85" s="261"/>
      <c r="D85" s="276">
        <v>17500</v>
      </c>
      <c r="E85" s="270"/>
      <c r="F85" s="270"/>
      <c r="G85" s="276" t="s">
        <v>154</v>
      </c>
      <c r="H85" s="276"/>
      <c r="I85" s="277">
        <f>D85</f>
        <v>17500</v>
      </c>
      <c r="J85" s="79"/>
      <c r="K85" s="76"/>
      <c r="L85" s="76"/>
    </row>
    <row r="86" spans="2:12" x14ac:dyDescent="0.25">
      <c r="B86" s="266" t="s">
        <v>35</v>
      </c>
      <c r="C86" s="265">
        <f>SUM(C79:C85)</f>
        <v>0</v>
      </c>
      <c r="D86" s="265">
        <f>SUM(D79:D85)</f>
        <v>672500</v>
      </c>
      <c r="E86" s="271">
        <f>SUM(E85:E85)</f>
        <v>0</v>
      </c>
      <c r="F86" s="271">
        <f>SUM(F85:F85)</f>
        <v>0</v>
      </c>
      <c r="G86" s="271"/>
      <c r="H86" s="265">
        <f t="shared" ref="H86:I86" si="6">SUM(H79:H85)</f>
        <v>100000</v>
      </c>
      <c r="I86" s="265">
        <f t="shared" si="6"/>
        <v>572500</v>
      </c>
    </row>
    <row r="87" spans="2:12" x14ac:dyDescent="0.25">
      <c r="B87" s="266" t="s">
        <v>45</v>
      </c>
      <c r="C87" s="448">
        <f>SUM(C79:F85)</f>
        <v>672500</v>
      </c>
      <c r="D87" s="448"/>
      <c r="E87" s="448"/>
      <c r="F87" s="448"/>
      <c r="I87" s="242"/>
    </row>
    <row r="88" spans="2:12" x14ac:dyDescent="0.25">
      <c r="B88" s="266" t="s">
        <v>46</v>
      </c>
      <c r="C88" s="448">
        <f>C75+C87</f>
        <v>2592000</v>
      </c>
      <c r="D88" s="451"/>
      <c r="E88" s="451"/>
      <c r="F88" s="451"/>
      <c r="I88" s="242"/>
    </row>
    <row r="89" spans="2:12" ht="15.75" customHeight="1" x14ac:dyDescent="0.3">
      <c r="B89" s="266" t="s">
        <v>66</v>
      </c>
      <c r="C89" s="448">
        <f>C44+C88</f>
        <v>4235000</v>
      </c>
      <c r="D89" s="449"/>
      <c r="E89" s="449"/>
      <c r="F89" s="450"/>
      <c r="G89" s="301" t="s">
        <v>163</v>
      </c>
      <c r="H89" s="302">
        <f>H86+H74+H42+H28</f>
        <v>1480000</v>
      </c>
      <c r="I89" s="302">
        <f>I86+I74+I42+I28</f>
        <v>2470000</v>
      </c>
    </row>
    <row r="90" spans="2:12" ht="15.75" customHeight="1" x14ac:dyDescent="0.3">
      <c r="B90" s="303"/>
      <c r="C90" s="304"/>
      <c r="D90" s="305"/>
      <c r="E90" s="305"/>
      <c r="F90" s="305"/>
      <c r="G90" s="330"/>
      <c r="H90" s="331"/>
      <c r="I90" s="332"/>
    </row>
    <row r="91" spans="2:12" ht="15.75" customHeight="1" x14ac:dyDescent="0.3">
      <c r="B91" s="303"/>
      <c r="C91" s="304"/>
      <c r="D91" s="305"/>
      <c r="E91" s="305"/>
      <c r="F91" s="305"/>
      <c r="G91" s="330" t="s">
        <v>234</v>
      </c>
      <c r="H91" s="331"/>
      <c r="I91" s="332">
        <f>I89*0.1</f>
        <v>247000</v>
      </c>
    </row>
    <row r="92" spans="2:12" ht="15.75" customHeight="1" x14ac:dyDescent="0.3">
      <c r="B92" s="303"/>
      <c r="C92" s="304"/>
      <c r="D92" s="305"/>
      <c r="E92" s="305"/>
      <c r="F92" s="305"/>
      <c r="G92" s="330"/>
      <c r="H92" s="331"/>
      <c r="I92" s="332"/>
    </row>
    <row r="93" spans="2:12" ht="15.75" customHeight="1" x14ac:dyDescent="0.3">
      <c r="B93" s="303"/>
      <c r="C93" s="304"/>
      <c r="D93" s="305"/>
      <c r="E93" s="305"/>
      <c r="F93" s="305"/>
      <c r="G93" s="333" t="s">
        <v>235</v>
      </c>
      <c r="H93" s="334"/>
      <c r="I93" s="335">
        <f>I89+I91</f>
        <v>2717000</v>
      </c>
    </row>
    <row r="94" spans="2:12" ht="15.75" customHeight="1" thickBot="1" x14ac:dyDescent="0.35">
      <c r="B94" s="303"/>
      <c r="C94" s="304"/>
      <c r="D94" s="305"/>
      <c r="E94" s="305"/>
      <c r="F94" s="305"/>
      <c r="G94" s="306"/>
      <c r="H94" s="307"/>
      <c r="I94" s="307"/>
    </row>
    <row r="95" spans="2:12" x14ac:dyDescent="0.25">
      <c r="H95" s="308" t="s">
        <v>229</v>
      </c>
      <c r="I95" s="309">
        <f>I89+H89</f>
        <v>3950000</v>
      </c>
    </row>
    <row r="96" spans="2:12" x14ac:dyDescent="0.25">
      <c r="H96" s="310" t="s">
        <v>228</v>
      </c>
      <c r="I96" s="314">
        <f>285000</f>
        <v>285000</v>
      </c>
    </row>
    <row r="97" spans="8:9" x14ac:dyDescent="0.25">
      <c r="H97" s="310"/>
      <c r="I97" s="311">
        <f>SUM(I95:I96)</f>
        <v>4235000</v>
      </c>
    </row>
    <row r="98" spans="8:9" ht="15.75" thickBot="1" x14ac:dyDescent="0.3">
      <c r="H98" s="312" t="s">
        <v>230</v>
      </c>
      <c r="I98" s="313">
        <f>C89-I97</f>
        <v>0</v>
      </c>
    </row>
  </sheetData>
  <mergeCells count="31">
    <mergeCell ref="B4:B6"/>
    <mergeCell ref="C4:F4"/>
    <mergeCell ref="C5:F5"/>
    <mergeCell ref="B1:I1"/>
    <mergeCell ref="H9:H10"/>
    <mergeCell ref="I9:I10"/>
    <mergeCell ref="B9:B10"/>
    <mergeCell ref="C9:C10"/>
    <mergeCell ref="D9:D10"/>
    <mergeCell ref="E9:E10"/>
    <mergeCell ref="B30:B32"/>
    <mergeCell ref="C30:F30"/>
    <mergeCell ref="C31:F31"/>
    <mergeCell ref="F9:F10"/>
    <mergeCell ref="G9:G10"/>
    <mergeCell ref="B45:I45"/>
    <mergeCell ref="B3:I3"/>
    <mergeCell ref="B2:I2"/>
    <mergeCell ref="C89:F89"/>
    <mergeCell ref="C87:F87"/>
    <mergeCell ref="C88:F88"/>
    <mergeCell ref="C75:F75"/>
    <mergeCell ref="B76:B78"/>
    <mergeCell ref="C76:F76"/>
    <mergeCell ref="C77:F77"/>
    <mergeCell ref="B46:B48"/>
    <mergeCell ref="C46:F46"/>
    <mergeCell ref="C47:F47"/>
    <mergeCell ref="C43:F43"/>
    <mergeCell ref="C44:F44"/>
    <mergeCell ref="C29:F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topLeftCell="A77" zoomScaleNormal="100" workbookViewId="0">
      <selection activeCell="C7" sqref="C7"/>
    </sheetView>
  </sheetViews>
  <sheetFormatPr defaultColWidth="11.42578125" defaultRowHeight="15" x14ac:dyDescent="0.25"/>
  <cols>
    <col min="1" max="1" width="43.5703125" customWidth="1"/>
    <col min="2" max="2" width="47.42578125" customWidth="1"/>
    <col min="3" max="3" width="50.28515625" customWidth="1"/>
    <col min="4" max="4" width="10.140625" customWidth="1"/>
    <col min="5" max="5" width="8.140625" customWidth="1"/>
    <col min="6" max="6" width="9.85546875" customWidth="1"/>
    <col min="7" max="7" width="6.5703125" customWidth="1"/>
    <col min="8" max="8" width="5.140625" customWidth="1"/>
    <col min="9" max="9" width="13.140625" customWidth="1"/>
    <col min="10" max="10" width="17" customWidth="1"/>
    <col min="11" max="11" width="15.42578125" customWidth="1"/>
    <col min="12" max="12" width="16.5703125" customWidth="1"/>
  </cols>
  <sheetData>
    <row r="1" spans="1:12" ht="19.5" customHeight="1" thickBot="1" x14ac:dyDescent="0.3">
      <c r="A1" s="431" t="s">
        <v>0</v>
      </c>
      <c r="B1" s="432"/>
      <c r="C1" s="432"/>
      <c r="D1" s="432"/>
      <c r="E1" s="432"/>
      <c r="F1" s="432"/>
      <c r="G1" s="432"/>
      <c r="H1" s="433"/>
    </row>
    <row r="2" spans="1:12" ht="28.5" customHeight="1" thickBot="1" x14ac:dyDescent="0.3">
      <c r="A2" s="336" t="s">
        <v>1</v>
      </c>
      <c r="B2" s="434"/>
      <c r="C2" s="434"/>
      <c r="D2" s="434"/>
      <c r="E2" s="434"/>
      <c r="F2" s="434"/>
      <c r="G2" s="434"/>
      <c r="H2" s="435"/>
    </row>
    <row r="3" spans="1:12" ht="41.25" customHeight="1" thickBot="1" x14ac:dyDescent="0.3">
      <c r="A3" s="436" t="s">
        <v>2</v>
      </c>
      <c r="B3" s="437"/>
      <c r="C3" s="437"/>
      <c r="D3" s="437"/>
      <c r="E3" s="437"/>
      <c r="F3" s="437"/>
      <c r="G3" s="437"/>
      <c r="H3" s="438"/>
    </row>
    <row r="4" spans="1:12" x14ac:dyDescent="0.25">
      <c r="A4" s="368" t="s">
        <v>3</v>
      </c>
      <c r="B4" s="374" t="s">
        <v>4</v>
      </c>
      <c r="C4" s="374" t="s">
        <v>5</v>
      </c>
      <c r="D4" s="374" t="s">
        <v>6</v>
      </c>
      <c r="E4" s="374" t="s">
        <v>7</v>
      </c>
      <c r="F4" s="374"/>
      <c r="G4" s="374"/>
      <c r="H4" s="377"/>
    </row>
    <row r="5" spans="1:12" x14ac:dyDescent="0.25">
      <c r="A5" s="369"/>
      <c r="B5" s="375"/>
      <c r="C5" s="375"/>
      <c r="D5" s="375" t="s">
        <v>8</v>
      </c>
      <c r="E5" s="375" t="s">
        <v>9</v>
      </c>
      <c r="F5" s="375"/>
      <c r="G5" s="375"/>
      <c r="H5" s="378"/>
    </row>
    <row r="6" spans="1:12" ht="30.75" thickBot="1" x14ac:dyDescent="0.3">
      <c r="A6" s="370"/>
      <c r="B6" s="376"/>
      <c r="C6" s="376"/>
      <c r="D6" s="376"/>
      <c r="E6" s="88" t="s">
        <v>10</v>
      </c>
      <c r="F6" s="88" t="s">
        <v>11</v>
      </c>
      <c r="G6" s="88" t="s">
        <v>12</v>
      </c>
      <c r="H6" s="2" t="s">
        <v>13</v>
      </c>
      <c r="I6" s="2" t="s">
        <v>158</v>
      </c>
      <c r="J6" s="2" t="s">
        <v>159</v>
      </c>
      <c r="K6" s="2" t="s">
        <v>160</v>
      </c>
      <c r="L6" s="2" t="s">
        <v>161</v>
      </c>
    </row>
    <row r="7" spans="1:12" ht="120" x14ac:dyDescent="0.25">
      <c r="A7" s="227" t="s">
        <v>48</v>
      </c>
      <c r="B7" s="3" t="s">
        <v>73</v>
      </c>
      <c r="C7" s="4" t="s">
        <v>82</v>
      </c>
      <c r="D7" s="5">
        <v>2</v>
      </c>
      <c r="E7" s="94"/>
      <c r="F7" s="95">
        <v>15000</v>
      </c>
      <c r="G7" s="95"/>
      <c r="H7" s="96"/>
      <c r="I7" s="96" t="s">
        <v>154</v>
      </c>
      <c r="J7" s="96">
        <f>F7</f>
        <v>15000</v>
      </c>
      <c r="K7" s="237"/>
      <c r="L7" s="237"/>
    </row>
    <row r="8" spans="1:12" ht="45" x14ac:dyDescent="0.25">
      <c r="A8" s="224" t="s">
        <v>49</v>
      </c>
      <c r="B8" s="409" t="s">
        <v>15</v>
      </c>
      <c r="C8" s="411" t="s">
        <v>74</v>
      </c>
      <c r="D8" s="413">
        <v>2</v>
      </c>
      <c r="E8" s="415"/>
      <c r="F8" s="417">
        <v>20000</v>
      </c>
      <c r="G8" s="417"/>
      <c r="H8" s="439"/>
      <c r="I8" s="439" t="s">
        <v>154</v>
      </c>
      <c r="J8" s="439">
        <f>F8</f>
        <v>20000</v>
      </c>
      <c r="K8" s="467"/>
      <c r="L8" s="467"/>
    </row>
    <row r="9" spans="1:12" ht="15.75" thickBot="1" x14ac:dyDescent="0.3">
      <c r="A9" s="394" t="s">
        <v>16</v>
      </c>
      <c r="B9" s="410"/>
      <c r="C9" s="412"/>
      <c r="D9" s="414"/>
      <c r="E9" s="416"/>
      <c r="F9" s="418"/>
      <c r="G9" s="418"/>
      <c r="H9" s="440"/>
      <c r="I9" s="440"/>
      <c r="J9" s="440"/>
      <c r="K9" s="468"/>
      <c r="L9" s="468"/>
    </row>
    <row r="10" spans="1:12" ht="90.75" thickBot="1" x14ac:dyDescent="0.3">
      <c r="A10" s="395"/>
      <c r="B10" s="6" t="s">
        <v>110</v>
      </c>
      <c r="C10" s="72" t="s">
        <v>83</v>
      </c>
      <c r="D10" s="7">
        <v>2</v>
      </c>
      <c r="E10" s="97"/>
      <c r="F10" s="98">
        <v>60000</v>
      </c>
      <c r="G10" s="98"/>
      <c r="H10" s="99"/>
      <c r="I10" s="99" t="s">
        <v>154</v>
      </c>
      <c r="J10" s="99">
        <f>F10</f>
        <v>60000</v>
      </c>
      <c r="K10" s="238"/>
      <c r="L10" s="238"/>
    </row>
    <row r="11" spans="1:12" ht="80.25" thickBot="1" x14ac:dyDescent="0.3">
      <c r="A11" s="396"/>
      <c r="B11" s="6" t="s">
        <v>17</v>
      </c>
      <c r="C11" s="8" t="s">
        <v>18</v>
      </c>
      <c r="D11" s="9">
        <v>2</v>
      </c>
      <c r="E11" s="100"/>
      <c r="F11" s="101">
        <v>30000</v>
      </c>
      <c r="G11" s="101"/>
      <c r="H11" s="102"/>
      <c r="I11" s="102" t="s">
        <v>154</v>
      </c>
      <c r="J11" s="102">
        <f>F11</f>
        <v>30000</v>
      </c>
      <c r="K11" s="239"/>
      <c r="L11" s="239"/>
    </row>
    <row r="12" spans="1:12" ht="78" thickBot="1" x14ac:dyDescent="0.3">
      <c r="A12" s="396"/>
      <c r="B12" s="73" t="s">
        <v>75</v>
      </c>
      <c r="C12" s="8" t="s">
        <v>19</v>
      </c>
      <c r="D12" s="10">
        <v>2</v>
      </c>
      <c r="E12" s="103"/>
      <c r="F12" s="104">
        <v>7500</v>
      </c>
      <c r="G12" s="104"/>
      <c r="H12" s="105"/>
      <c r="I12" s="105" t="s">
        <v>154</v>
      </c>
      <c r="J12" s="105">
        <f>F12</f>
        <v>7500</v>
      </c>
      <c r="K12" s="240"/>
      <c r="L12" s="240"/>
    </row>
    <row r="13" spans="1:12" ht="60.75" thickBot="1" x14ac:dyDescent="0.3">
      <c r="A13" s="396"/>
      <c r="B13" s="11" t="s">
        <v>20</v>
      </c>
      <c r="C13" s="12" t="s">
        <v>21</v>
      </c>
      <c r="D13" s="13">
        <v>2</v>
      </c>
      <c r="E13" s="106"/>
      <c r="F13" s="107">
        <v>20000</v>
      </c>
      <c r="G13" s="108"/>
      <c r="H13" s="109"/>
      <c r="I13" s="228" t="s">
        <v>154</v>
      </c>
      <c r="J13" s="228">
        <f>F13</f>
        <v>20000</v>
      </c>
      <c r="K13" s="240"/>
      <c r="L13" s="240"/>
    </row>
    <row r="14" spans="1:12" ht="135.75" thickBot="1" x14ac:dyDescent="0.3">
      <c r="A14" s="396"/>
      <c r="B14" s="14" t="s">
        <v>114</v>
      </c>
      <c r="C14" s="8" t="s">
        <v>22</v>
      </c>
      <c r="D14" s="13">
        <v>2</v>
      </c>
      <c r="E14" s="106"/>
      <c r="F14" s="107">
        <v>24000</v>
      </c>
      <c r="G14" s="108"/>
      <c r="H14" s="109"/>
      <c r="I14" s="228" t="s">
        <v>154</v>
      </c>
      <c r="J14" s="228">
        <f>F14</f>
        <v>24000</v>
      </c>
      <c r="K14" s="240"/>
      <c r="L14" s="240"/>
    </row>
    <row r="15" spans="1:12" ht="105.75" thickBot="1" x14ac:dyDescent="0.3">
      <c r="A15" s="396"/>
      <c r="B15" s="14" t="s">
        <v>147</v>
      </c>
      <c r="C15" s="8" t="s">
        <v>23</v>
      </c>
      <c r="D15" s="15">
        <v>2</v>
      </c>
      <c r="E15" s="110"/>
      <c r="F15" s="111">
        <v>15000</v>
      </c>
      <c r="G15" s="112"/>
      <c r="H15" s="113"/>
      <c r="I15" s="229" t="s">
        <v>154</v>
      </c>
      <c r="J15" s="229"/>
      <c r="K15" s="238">
        <f>F15</f>
        <v>15000</v>
      </c>
      <c r="L15" s="238"/>
    </row>
    <row r="16" spans="1:12" ht="135" x14ac:dyDescent="0.25">
      <c r="A16" s="396"/>
      <c r="B16" s="16" t="s">
        <v>24</v>
      </c>
      <c r="C16" s="4" t="s">
        <v>25</v>
      </c>
      <c r="D16" s="17">
        <v>2</v>
      </c>
      <c r="E16" s="114">
        <v>40000</v>
      </c>
      <c r="F16" s="115">
        <v>75000</v>
      </c>
      <c r="G16" s="116"/>
      <c r="H16" s="117"/>
      <c r="I16" s="230" t="s">
        <v>154</v>
      </c>
      <c r="J16" s="230">
        <f>F16</f>
        <v>75000</v>
      </c>
      <c r="K16" s="239"/>
      <c r="L16" s="239"/>
    </row>
    <row r="17" spans="1:12" ht="75" x14ac:dyDescent="0.25">
      <c r="A17" s="396"/>
      <c r="B17" s="18" t="s">
        <v>26</v>
      </c>
      <c r="C17" s="19" t="s">
        <v>27</v>
      </c>
      <c r="D17" s="20">
        <v>2</v>
      </c>
      <c r="E17" s="118">
        <v>40000</v>
      </c>
      <c r="F17" s="119">
        <v>75000</v>
      </c>
      <c r="G17" s="120"/>
      <c r="H17" s="121"/>
      <c r="I17" s="231" t="s">
        <v>154</v>
      </c>
      <c r="J17" s="231">
        <f>F17</f>
        <v>75000</v>
      </c>
      <c r="K17" s="241"/>
      <c r="L17" s="241"/>
    </row>
    <row r="18" spans="1:12" ht="90.75" thickBot="1" x14ac:dyDescent="0.3">
      <c r="A18" s="396"/>
      <c r="B18" s="21" t="s">
        <v>28</v>
      </c>
      <c r="C18" s="22" t="s">
        <v>27</v>
      </c>
      <c r="D18" s="13">
        <v>2</v>
      </c>
      <c r="E18" s="106"/>
      <c r="F18" s="107">
        <v>115000</v>
      </c>
      <c r="G18" s="108"/>
      <c r="H18" s="109"/>
      <c r="I18" s="228" t="s">
        <v>154</v>
      </c>
      <c r="J18" s="228">
        <f>F18</f>
        <v>115000</v>
      </c>
      <c r="K18" s="240"/>
      <c r="L18" s="240"/>
    </row>
    <row r="19" spans="1:12" ht="105" x14ac:dyDescent="0.25">
      <c r="A19" s="396"/>
      <c r="B19" s="23" t="s">
        <v>92</v>
      </c>
      <c r="C19" s="24" t="s">
        <v>29</v>
      </c>
      <c r="D19" s="9">
        <v>2</v>
      </c>
      <c r="E19" s="100"/>
      <c r="F19" s="183">
        <v>60000</v>
      </c>
      <c r="G19" s="101"/>
      <c r="H19" s="102"/>
      <c r="I19" s="102" t="s">
        <v>155</v>
      </c>
      <c r="J19" s="102"/>
      <c r="K19" s="239"/>
      <c r="L19" s="239">
        <f t="shared" ref="L19:L24" si="0">F19</f>
        <v>60000</v>
      </c>
    </row>
    <row r="20" spans="1:12" ht="30" x14ac:dyDescent="0.25">
      <c r="A20" s="396"/>
      <c r="B20" s="25" t="s">
        <v>30</v>
      </c>
      <c r="C20" s="24" t="s">
        <v>29</v>
      </c>
      <c r="D20" s="20">
        <v>2</v>
      </c>
      <c r="E20" s="118"/>
      <c r="F20" s="119">
        <v>90000</v>
      </c>
      <c r="G20" s="120"/>
      <c r="H20" s="121"/>
      <c r="I20" s="231" t="s">
        <v>155</v>
      </c>
      <c r="J20" s="102"/>
      <c r="K20" s="239"/>
      <c r="L20" s="239">
        <f t="shared" si="0"/>
        <v>90000</v>
      </c>
    </row>
    <row r="21" spans="1:12" ht="30" x14ac:dyDescent="0.25">
      <c r="A21" s="396"/>
      <c r="B21" s="18" t="s">
        <v>31</v>
      </c>
      <c r="C21" s="24" t="s">
        <v>29</v>
      </c>
      <c r="D21" s="20">
        <v>2</v>
      </c>
      <c r="E21" s="118"/>
      <c r="F21" s="147">
        <v>60000</v>
      </c>
      <c r="G21" s="120"/>
      <c r="H21" s="121"/>
      <c r="I21" s="231" t="s">
        <v>155</v>
      </c>
      <c r="J21" s="102"/>
      <c r="K21" s="239"/>
      <c r="L21" s="239">
        <f t="shared" si="0"/>
        <v>60000</v>
      </c>
    </row>
    <row r="22" spans="1:12" ht="30" x14ac:dyDescent="0.25">
      <c r="A22" s="396"/>
      <c r="B22" s="18" t="s">
        <v>32</v>
      </c>
      <c r="C22" s="24" t="s">
        <v>29</v>
      </c>
      <c r="D22" s="20">
        <v>2</v>
      </c>
      <c r="E22" s="118"/>
      <c r="F22" s="147">
        <v>60000</v>
      </c>
      <c r="G22" s="120"/>
      <c r="H22" s="121"/>
      <c r="I22" s="231" t="s">
        <v>155</v>
      </c>
      <c r="J22" s="102"/>
      <c r="K22" s="239"/>
      <c r="L22" s="239">
        <f t="shared" si="0"/>
        <v>60000</v>
      </c>
    </row>
    <row r="23" spans="1:12" ht="30" x14ac:dyDescent="0.25">
      <c r="A23" s="396"/>
      <c r="B23" s="18" t="s">
        <v>33</v>
      </c>
      <c r="C23" s="24" t="s">
        <v>29</v>
      </c>
      <c r="D23" s="20">
        <v>2</v>
      </c>
      <c r="E23" s="118"/>
      <c r="F23" s="119">
        <v>115000</v>
      </c>
      <c r="G23" s="120"/>
      <c r="H23" s="121"/>
      <c r="I23" s="231" t="s">
        <v>155</v>
      </c>
      <c r="J23" s="102"/>
      <c r="K23" s="239"/>
      <c r="L23" s="239">
        <f t="shared" si="0"/>
        <v>115000</v>
      </c>
    </row>
    <row r="24" spans="1:12" ht="75.75" thickBot="1" x14ac:dyDescent="0.3">
      <c r="A24" s="397"/>
      <c r="B24" s="26" t="s">
        <v>34</v>
      </c>
      <c r="C24" s="24" t="s">
        <v>29</v>
      </c>
      <c r="D24" s="13">
        <v>3</v>
      </c>
      <c r="E24" s="106"/>
      <c r="F24" s="107">
        <v>90000</v>
      </c>
      <c r="G24" s="108"/>
      <c r="H24" s="109"/>
      <c r="I24" s="228" t="s">
        <v>155</v>
      </c>
      <c r="J24" s="102"/>
      <c r="K24" s="239"/>
      <c r="L24" s="239">
        <f t="shared" si="0"/>
        <v>90000</v>
      </c>
    </row>
    <row r="25" spans="1:12" ht="15.75" thickBot="1" x14ac:dyDescent="0.3">
      <c r="A25" s="336" t="s">
        <v>35</v>
      </c>
      <c r="B25" s="419"/>
      <c r="C25" s="419"/>
      <c r="D25" s="420"/>
      <c r="E25" s="122">
        <f>SUM(E7:E24)</f>
        <v>80000</v>
      </c>
      <c r="F25" s="123">
        <f>SUM(F7:F24)</f>
        <v>931500</v>
      </c>
      <c r="G25" s="124"/>
      <c r="H25" s="125"/>
      <c r="I25" s="125"/>
      <c r="J25" s="123">
        <f t="shared" ref="J25:L25" si="1">SUM(J7:J24)</f>
        <v>441500</v>
      </c>
      <c r="K25" s="123">
        <f t="shared" si="1"/>
        <v>15000</v>
      </c>
      <c r="L25" s="251">
        <f t="shared" si="1"/>
        <v>475000</v>
      </c>
    </row>
    <row r="26" spans="1:12" ht="15.75" thickBot="1" x14ac:dyDescent="0.3">
      <c r="A26" s="336" t="s">
        <v>36</v>
      </c>
      <c r="B26" s="419"/>
      <c r="C26" s="419"/>
      <c r="D26" s="421"/>
      <c r="E26" s="398">
        <f>SUM(E7:H24)</f>
        <v>1011500</v>
      </c>
      <c r="F26" s="359"/>
      <c r="G26" s="359"/>
      <c r="H26" s="399"/>
      <c r="K26" s="242"/>
      <c r="L26" s="242"/>
    </row>
    <row r="27" spans="1:12" x14ac:dyDescent="0.25">
      <c r="A27" s="381" t="s">
        <v>3</v>
      </c>
      <c r="B27" s="400" t="s">
        <v>37</v>
      </c>
      <c r="C27" s="403" t="s">
        <v>38</v>
      </c>
      <c r="D27" s="386" t="s">
        <v>6</v>
      </c>
      <c r="E27" s="384" t="s">
        <v>39</v>
      </c>
      <c r="F27" s="386"/>
      <c r="G27" s="386"/>
      <c r="H27" s="407"/>
      <c r="K27" s="242"/>
      <c r="L27" s="242"/>
    </row>
    <row r="28" spans="1:12" x14ac:dyDescent="0.25">
      <c r="A28" s="382"/>
      <c r="B28" s="401"/>
      <c r="C28" s="404"/>
      <c r="D28" s="387"/>
      <c r="E28" s="385" t="s">
        <v>9</v>
      </c>
      <c r="F28" s="387"/>
      <c r="G28" s="387"/>
      <c r="H28" s="408"/>
      <c r="K28" s="242"/>
      <c r="L28" s="242"/>
    </row>
    <row r="29" spans="1:12" ht="15.75" thickBot="1" x14ac:dyDescent="0.3">
      <c r="A29" s="383"/>
      <c r="B29" s="402"/>
      <c r="C29" s="405"/>
      <c r="D29" s="406"/>
      <c r="E29" s="27" t="s">
        <v>10</v>
      </c>
      <c r="F29" s="92" t="s">
        <v>11</v>
      </c>
      <c r="G29" s="29" t="s">
        <v>12</v>
      </c>
      <c r="H29" s="30" t="s">
        <v>13</v>
      </c>
      <c r="I29" s="30"/>
      <c r="J29" s="252"/>
      <c r="K29" s="252"/>
      <c r="L29" s="252"/>
    </row>
    <row r="30" spans="1:12" ht="150" x14ac:dyDescent="0.25">
      <c r="A30" s="31" t="s">
        <v>79</v>
      </c>
      <c r="B30" s="32" t="s">
        <v>101</v>
      </c>
      <c r="C30" s="33" t="s">
        <v>40</v>
      </c>
      <c r="D30" s="34">
        <v>2</v>
      </c>
      <c r="E30" s="136">
        <v>50000</v>
      </c>
      <c r="F30" s="127">
        <v>80000</v>
      </c>
      <c r="G30" s="168"/>
      <c r="H30" s="169"/>
      <c r="I30" s="232" t="s">
        <v>154</v>
      </c>
      <c r="J30" s="232">
        <f t="shared" ref="J30:J35" si="2">F30</f>
        <v>80000</v>
      </c>
      <c r="K30" s="237"/>
      <c r="L30" s="237"/>
    </row>
    <row r="31" spans="1:12" ht="120" x14ac:dyDescent="0.25">
      <c r="A31" s="422" t="s">
        <v>71</v>
      </c>
      <c r="B31" s="35" t="s">
        <v>41</v>
      </c>
      <c r="C31" s="36" t="s">
        <v>84</v>
      </c>
      <c r="D31" s="37">
        <v>2</v>
      </c>
      <c r="E31" s="170"/>
      <c r="F31" s="171">
        <v>80000</v>
      </c>
      <c r="G31" s="172"/>
      <c r="H31" s="173"/>
      <c r="I31" s="233" t="s">
        <v>154</v>
      </c>
      <c r="J31" s="233">
        <f t="shared" si="2"/>
        <v>80000</v>
      </c>
      <c r="K31" s="243"/>
      <c r="L31" s="243"/>
    </row>
    <row r="32" spans="1:12" ht="45" x14ac:dyDescent="0.25">
      <c r="A32" s="423"/>
      <c r="B32" s="25" t="s">
        <v>86</v>
      </c>
      <c r="C32" s="38" t="s">
        <v>42</v>
      </c>
      <c r="D32" s="20">
        <v>2</v>
      </c>
      <c r="E32" s="148"/>
      <c r="F32" s="119">
        <v>1500</v>
      </c>
      <c r="G32" s="174"/>
      <c r="H32" s="175"/>
      <c r="I32" s="231" t="s">
        <v>154</v>
      </c>
      <c r="J32" s="231">
        <f t="shared" si="2"/>
        <v>1500</v>
      </c>
      <c r="K32" s="241"/>
      <c r="L32" s="241"/>
    </row>
    <row r="33" spans="1:12" ht="60" x14ac:dyDescent="0.25">
      <c r="A33" s="423"/>
      <c r="B33" s="39" t="s">
        <v>87</v>
      </c>
      <c r="C33" s="36" t="s">
        <v>88</v>
      </c>
      <c r="D33" s="40">
        <v>2</v>
      </c>
      <c r="E33" s="176"/>
      <c r="F33" s="119">
        <v>1500</v>
      </c>
      <c r="G33" s="177"/>
      <c r="H33" s="178"/>
      <c r="I33" s="231" t="s">
        <v>154</v>
      </c>
      <c r="J33" s="231">
        <f t="shared" si="2"/>
        <v>1500</v>
      </c>
      <c r="K33" s="241"/>
      <c r="L33" s="241"/>
    </row>
    <row r="34" spans="1:12" ht="45.75" thickBot="1" x14ac:dyDescent="0.3">
      <c r="A34" s="423"/>
      <c r="B34" s="184" t="s">
        <v>85</v>
      </c>
      <c r="C34" s="185" t="s">
        <v>43</v>
      </c>
      <c r="D34" s="13">
        <v>2</v>
      </c>
      <c r="E34" s="153"/>
      <c r="F34" s="107">
        <v>1000</v>
      </c>
      <c r="G34" s="162"/>
      <c r="H34" s="163"/>
      <c r="I34" s="228" t="s">
        <v>154</v>
      </c>
      <c r="J34" s="228">
        <f t="shared" si="2"/>
        <v>1000</v>
      </c>
      <c r="K34" s="240"/>
      <c r="L34" s="240"/>
    </row>
    <row r="35" spans="1:12" ht="173.25" customHeight="1" thickBot="1" x14ac:dyDescent="0.3">
      <c r="A35" s="423"/>
      <c r="B35" s="50" t="s">
        <v>103</v>
      </c>
      <c r="C35" s="204" t="s">
        <v>111</v>
      </c>
      <c r="D35" s="7">
        <v>2</v>
      </c>
      <c r="E35" s="126"/>
      <c r="F35" s="98">
        <v>160000</v>
      </c>
      <c r="G35" s="188"/>
      <c r="H35" s="189"/>
      <c r="I35" s="229" t="s">
        <v>154</v>
      </c>
      <c r="J35" s="229">
        <f t="shared" si="2"/>
        <v>160000</v>
      </c>
      <c r="K35" s="238"/>
      <c r="L35" s="238"/>
    </row>
    <row r="36" spans="1:12" ht="145.5" customHeight="1" thickBot="1" x14ac:dyDescent="0.3">
      <c r="A36" s="424"/>
      <c r="B36" s="80" t="s">
        <v>89</v>
      </c>
      <c r="C36" s="91" t="s">
        <v>77</v>
      </c>
      <c r="D36" s="187">
        <v>1</v>
      </c>
      <c r="E36" s="164"/>
      <c r="F36" s="165">
        <v>240000</v>
      </c>
      <c r="G36" s="166"/>
      <c r="H36" s="167"/>
      <c r="I36" s="234" t="s">
        <v>155</v>
      </c>
      <c r="J36" s="234">
        <f>100000</f>
        <v>100000</v>
      </c>
      <c r="K36" s="244"/>
      <c r="L36" s="244">
        <f>F36-J36</f>
        <v>140000</v>
      </c>
    </row>
    <row r="37" spans="1:12" ht="210.75" thickBot="1" x14ac:dyDescent="0.3">
      <c r="A37" s="186" t="s">
        <v>70</v>
      </c>
      <c r="B37" s="196" t="s">
        <v>44</v>
      </c>
      <c r="C37" s="197" t="s">
        <v>93</v>
      </c>
      <c r="D37" s="15">
        <v>2</v>
      </c>
      <c r="E37" s="131"/>
      <c r="F37" s="111">
        <v>17500</v>
      </c>
      <c r="G37" s="188"/>
      <c r="H37" s="189"/>
      <c r="I37" s="229" t="s">
        <v>154</v>
      </c>
      <c r="J37" s="229"/>
      <c r="K37" s="238">
        <f>F37</f>
        <v>17500</v>
      </c>
      <c r="L37" s="238"/>
    </row>
    <row r="38" spans="1:12" ht="15.75" thickBot="1" x14ac:dyDescent="0.3">
      <c r="A38" s="336" t="s">
        <v>167</v>
      </c>
      <c r="B38" s="475"/>
      <c r="C38" s="475"/>
      <c r="D38" s="476"/>
      <c r="E38" s="179">
        <f>SUM(E30:E37)</f>
        <v>50000</v>
      </c>
      <c r="F38" s="180">
        <f>SUM(F30:F37)</f>
        <v>581500</v>
      </c>
      <c r="G38" s="181">
        <f>SUM(G30:G37)</f>
        <v>0</v>
      </c>
      <c r="H38" s="182">
        <f>SUM(H30:H37)</f>
        <v>0</v>
      </c>
      <c r="I38" s="182"/>
      <c r="J38" s="180">
        <f t="shared" ref="J38:L38" si="3">SUM(J30:J37)</f>
        <v>424000</v>
      </c>
      <c r="K38" s="180">
        <f t="shared" si="3"/>
        <v>17500</v>
      </c>
      <c r="L38" s="251">
        <f t="shared" si="3"/>
        <v>140000</v>
      </c>
    </row>
    <row r="39" spans="1:12" ht="15.75" thickBot="1" x14ac:dyDescent="0.3">
      <c r="A39" s="336" t="s">
        <v>45</v>
      </c>
      <c r="B39" s="337"/>
      <c r="C39" s="337"/>
      <c r="D39" s="338"/>
      <c r="E39" s="339">
        <f>SUM(E30:H37)</f>
        <v>631500</v>
      </c>
      <c r="F39" s="340"/>
      <c r="G39" s="340"/>
      <c r="H39" s="341"/>
      <c r="K39" s="242"/>
      <c r="L39" s="242"/>
    </row>
    <row r="40" spans="1:12" ht="15.75" thickBot="1" x14ac:dyDescent="0.3">
      <c r="A40" s="336" t="s">
        <v>47</v>
      </c>
      <c r="B40" s="337"/>
      <c r="C40" s="337"/>
      <c r="D40" s="338"/>
      <c r="E40" s="339">
        <f>E26+E39</f>
        <v>1643000</v>
      </c>
      <c r="F40" s="340"/>
      <c r="G40" s="340"/>
      <c r="H40" s="341"/>
      <c r="K40" s="242"/>
      <c r="L40" s="242"/>
    </row>
    <row r="41" spans="1:12" ht="15.75" customHeight="1" thickBot="1" x14ac:dyDescent="0.3">
      <c r="A41" s="83" t="s">
        <v>50</v>
      </c>
      <c r="B41" s="83" t="s">
        <v>50</v>
      </c>
      <c r="C41" s="84"/>
      <c r="D41" s="84"/>
      <c r="E41" s="85"/>
      <c r="F41" s="85"/>
      <c r="G41" s="85"/>
      <c r="H41" s="86"/>
      <c r="K41" s="242"/>
      <c r="L41" s="242"/>
    </row>
    <row r="42" spans="1:12" x14ac:dyDescent="0.25">
      <c r="A42" s="368" t="s">
        <v>3</v>
      </c>
      <c r="B42" s="371" t="s">
        <v>4</v>
      </c>
      <c r="C42" s="374" t="s">
        <v>5</v>
      </c>
      <c r="D42" s="374" t="s">
        <v>6</v>
      </c>
      <c r="E42" s="374" t="s">
        <v>39</v>
      </c>
      <c r="F42" s="374"/>
      <c r="G42" s="374"/>
      <c r="H42" s="377"/>
      <c r="K42" s="242"/>
      <c r="L42" s="242"/>
    </row>
    <row r="43" spans="1:12" x14ac:dyDescent="0.25">
      <c r="A43" s="369"/>
      <c r="B43" s="372"/>
      <c r="C43" s="375"/>
      <c r="D43" s="375"/>
      <c r="E43" s="375" t="s">
        <v>9</v>
      </c>
      <c r="F43" s="375"/>
      <c r="G43" s="375"/>
      <c r="H43" s="378"/>
      <c r="K43" s="242"/>
      <c r="L43" s="242"/>
    </row>
    <row r="44" spans="1:12" ht="15.75" thickBot="1" x14ac:dyDescent="0.3">
      <c r="A44" s="370"/>
      <c r="B44" s="373"/>
      <c r="C44" s="376"/>
      <c r="D44" s="376"/>
      <c r="E44" s="88" t="s">
        <v>10</v>
      </c>
      <c r="F44" s="88" t="s">
        <v>11</v>
      </c>
      <c r="G44" s="88" t="s">
        <v>12</v>
      </c>
      <c r="H44" s="2" t="s">
        <v>13</v>
      </c>
      <c r="I44" s="2"/>
      <c r="J44" s="2"/>
      <c r="K44" s="2"/>
      <c r="L44" s="2"/>
    </row>
    <row r="45" spans="1:12" ht="125.25" thickBot="1" x14ac:dyDescent="0.3">
      <c r="A45" s="342" t="s">
        <v>72</v>
      </c>
      <c r="B45" s="6" t="s">
        <v>90</v>
      </c>
      <c r="C45" s="44" t="s">
        <v>51</v>
      </c>
      <c r="D45" s="45">
        <v>2</v>
      </c>
      <c r="E45" s="126"/>
      <c r="F45" s="127">
        <v>50000</v>
      </c>
      <c r="G45" s="98"/>
      <c r="H45" s="99"/>
      <c r="I45" s="99" t="s">
        <v>154</v>
      </c>
      <c r="J45" s="99"/>
      <c r="K45" s="238">
        <f>F45</f>
        <v>50000</v>
      </c>
      <c r="L45" s="238"/>
    </row>
    <row r="46" spans="1:12" ht="77.25" x14ac:dyDescent="0.25">
      <c r="A46" s="343"/>
      <c r="B46" s="3" t="s">
        <v>52</v>
      </c>
      <c r="C46" s="46" t="s">
        <v>14</v>
      </c>
      <c r="D46" s="47">
        <v>2</v>
      </c>
      <c r="E46" s="128"/>
      <c r="F46" s="95">
        <v>15000</v>
      </c>
      <c r="G46" s="95"/>
      <c r="H46" s="96"/>
      <c r="I46" s="96" t="s">
        <v>154</v>
      </c>
      <c r="J46" s="96">
        <f>F46</f>
        <v>15000</v>
      </c>
      <c r="K46" s="237"/>
      <c r="L46" s="237"/>
    </row>
    <row r="47" spans="1:12" ht="65.25" thickBot="1" x14ac:dyDescent="0.3">
      <c r="A47" s="343"/>
      <c r="B47" s="90" t="s">
        <v>95</v>
      </c>
      <c r="C47" s="48" t="s">
        <v>94</v>
      </c>
      <c r="D47" s="49">
        <v>2</v>
      </c>
      <c r="E47" s="129"/>
      <c r="F47" s="130">
        <v>70000</v>
      </c>
      <c r="G47" s="104"/>
      <c r="H47" s="105"/>
      <c r="I47" s="105" t="s">
        <v>154</v>
      </c>
      <c r="J47" s="105">
        <f>F47</f>
        <v>70000</v>
      </c>
      <c r="K47" s="240"/>
      <c r="L47" s="240"/>
    </row>
    <row r="48" spans="1:12" ht="90.75" thickBot="1" x14ac:dyDescent="0.3">
      <c r="A48" s="343"/>
      <c r="B48" s="50" t="s">
        <v>99</v>
      </c>
      <c r="C48" s="72" t="s">
        <v>83</v>
      </c>
      <c r="D48" s="51">
        <v>2</v>
      </c>
      <c r="E48" s="126"/>
      <c r="F48" s="98">
        <v>30000</v>
      </c>
      <c r="G48" s="98"/>
      <c r="H48" s="99"/>
      <c r="I48" s="99" t="s">
        <v>154</v>
      </c>
      <c r="J48" s="99">
        <f>F48</f>
        <v>30000</v>
      </c>
      <c r="K48" s="238"/>
      <c r="L48" s="238"/>
    </row>
    <row r="49" spans="1:12" ht="78" thickBot="1" x14ac:dyDescent="0.3">
      <c r="A49" s="343"/>
      <c r="B49" s="73" t="s">
        <v>96</v>
      </c>
      <c r="C49" s="52" t="s">
        <v>19</v>
      </c>
      <c r="D49" s="51">
        <v>2</v>
      </c>
      <c r="E49" s="126"/>
      <c r="F49" s="98">
        <v>7500</v>
      </c>
      <c r="G49" s="98"/>
      <c r="H49" s="99"/>
      <c r="I49" s="99" t="s">
        <v>154</v>
      </c>
      <c r="J49" s="99">
        <f>F49</f>
        <v>7500</v>
      </c>
      <c r="K49" s="238"/>
      <c r="L49" s="238"/>
    </row>
    <row r="50" spans="1:12" ht="135.75" thickBot="1" x14ac:dyDescent="0.3">
      <c r="A50" s="343"/>
      <c r="B50" s="53" t="s">
        <v>104</v>
      </c>
      <c r="C50" s="54" t="s">
        <v>22</v>
      </c>
      <c r="D50" s="55">
        <v>2</v>
      </c>
      <c r="E50" s="131"/>
      <c r="F50" s="111">
        <v>12000</v>
      </c>
      <c r="G50" s="112"/>
      <c r="H50" s="113"/>
      <c r="I50" s="229" t="s">
        <v>154</v>
      </c>
      <c r="J50" s="229">
        <f>F50</f>
        <v>12000</v>
      </c>
      <c r="K50" s="238"/>
      <c r="L50" s="238"/>
    </row>
    <row r="51" spans="1:12" ht="105.75" thickBot="1" x14ac:dyDescent="0.3">
      <c r="A51" s="343"/>
      <c r="B51" s="14" t="s">
        <v>148</v>
      </c>
      <c r="C51" s="52" t="s">
        <v>23</v>
      </c>
      <c r="D51" s="56">
        <v>2</v>
      </c>
      <c r="E51" s="132"/>
      <c r="F51" s="133">
        <v>15000</v>
      </c>
      <c r="G51" s="134"/>
      <c r="H51" s="135"/>
      <c r="I51" s="235" t="s">
        <v>154</v>
      </c>
      <c r="J51" s="235"/>
      <c r="K51" s="245">
        <f>F51</f>
        <v>15000</v>
      </c>
      <c r="L51" s="245"/>
    </row>
    <row r="52" spans="1:12" ht="50.25" thickBot="1" x14ac:dyDescent="0.3">
      <c r="A52" s="343"/>
      <c r="B52" s="74" t="s">
        <v>97</v>
      </c>
      <c r="C52" s="57" t="s">
        <v>53</v>
      </c>
      <c r="D52" s="45">
        <v>2</v>
      </c>
      <c r="E52" s="136"/>
      <c r="F52" s="127">
        <v>5000</v>
      </c>
      <c r="G52" s="137"/>
      <c r="H52" s="138"/>
      <c r="I52" s="232" t="s">
        <v>154</v>
      </c>
      <c r="J52" s="232">
        <f t="shared" ref="J52:J59" si="4">F52</f>
        <v>5000</v>
      </c>
      <c r="K52" s="237"/>
      <c r="L52" s="237"/>
    </row>
    <row r="53" spans="1:12" ht="135" x14ac:dyDescent="0.25">
      <c r="A53" s="343"/>
      <c r="B53" s="221" t="s">
        <v>54</v>
      </c>
      <c r="C53" s="46" t="s">
        <v>25</v>
      </c>
      <c r="D53" s="45">
        <v>2</v>
      </c>
      <c r="E53" s="136">
        <v>40000</v>
      </c>
      <c r="F53" s="127">
        <v>75000</v>
      </c>
      <c r="G53" s="139"/>
      <c r="H53" s="140"/>
      <c r="I53" s="232" t="s">
        <v>154</v>
      </c>
      <c r="J53" s="232">
        <f t="shared" si="4"/>
        <v>75000</v>
      </c>
      <c r="K53" s="237"/>
      <c r="L53" s="237"/>
    </row>
    <row r="54" spans="1:12" ht="75" x14ac:dyDescent="0.25">
      <c r="A54" s="343"/>
      <c r="B54" s="58" t="s">
        <v>55</v>
      </c>
      <c r="C54" s="38" t="s">
        <v>56</v>
      </c>
      <c r="D54" s="59">
        <v>2</v>
      </c>
      <c r="E54" s="141">
        <v>40000</v>
      </c>
      <c r="F54" s="115">
        <v>75000</v>
      </c>
      <c r="G54" s="142"/>
      <c r="H54" s="143"/>
      <c r="I54" s="230" t="s">
        <v>154</v>
      </c>
      <c r="J54" s="230">
        <f t="shared" si="4"/>
        <v>75000</v>
      </c>
      <c r="K54" s="239"/>
      <c r="L54" s="239"/>
    </row>
    <row r="55" spans="1:12" ht="90" x14ac:dyDescent="0.25">
      <c r="A55" s="343"/>
      <c r="B55" s="58" t="s">
        <v>57</v>
      </c>
      <c r="C55" s="38" t="s">
        <v>56</v>
      </c>
      <c r="D55" s="60">
        <v>2</v>
      </c>
      <c r="E55" s="141">
        <v>40000</v>
      </c>
      <c r="F55" s="115">
        <v>75000</v>
      </c>
      <c r="G55" s="144"/>
      <c r="H55" s="145"/>
      <c r="I55" s="231" t="s">
        <v>154</v>
      </c>
      <c r="J55" s="231">
        <f t="shared" si="4"/>
        <v>75000</v>
      </c>
      <c r="K55" s="241"/>
      <c r="L55" s="241"/>
    </row>
    <row r="56" spans="1:12" ht="91.5" customHeight="1" x14ac:dyDescent="0.25">
      <c r="A56" s="343"/>
      <c r="B56" s="25" t="s">
        <v>58</v>
      </c>
      <c r="C56" s="38" t="s">
        <v>56</v>
      </c>
      <c r="D56" s="60">
        <v>1</v>
      </c>
      <c r="E56" s="146">
        <v>35000</v>
      </c>
      <c r="F56" s="147">
        <v>80000</v>
      </c>
      <c r="G56" s="144"/>
      <c r="H56" s="145"/>
      <c r="I56" s="231" t="s">
        <v>154</v>
      </c>
      <c r="J56" s="231">
        <f t="shared" si="4"/>
        <v>80000</v>
      </c>
      <c r="K56" s="241"/>
      <c r="L56" s="241"/>
    </row>
    <row r="57" spans="1:12" ht="90" x14ac:dyDescent="0.25">
      <c r="A57" s="343"/>
      <c r="B57" s="58" t="s">
        <v>59</v>
      </c>
      <c r="C57" s="38" t="s">
        <v>56</v>
      </c>
      <c r="D57" s="60">
        <v>2</v>
      </c>
      <c r="E57" s="148"/>
      <c r="F57" s="147">
        <v>115000</v>
      </c>
      <c r="G57" s="144"/>
      <c r="H57" s="145"/>
      <c r="I57" s="231" t="s">
        <v>154</v>
      </c>
      <c r="J57" s="231">
        <f t="shared" si="4"/>
        <v>115000</v>
      </c>
      <c r="K57" s="241"/>
      <c r="L57" s="241"/>
    </row>
    <row r="58" spans="1:12" ht="105" x14ac:dyDescent="0.25">
      <c r="A58" s="343"/>
      <c r="B58" s="58" t="s">
        <v>60</v>
      </c>
      <c r="C58" s="38" t="s">
        <v>56</v>
      </c>
      <c r="D58" s="60">
        <v>2</v>
      </c>
      <c r="E58" s="148"/>
      <c r="F58" s="119">
        <v>115000</v>
      </c>
      <c r="G58" s="144"/>
      <c r="H58" s="145"/>
      <c r="I58" s="231" t="s">
        <v>154</v>
      </c>
      <c r="J58" s="231">
        <f t="shared" si="4"/>
        <v>115000</v>
      </c>
      <c r="K58" s="241"/>
      <c r="L58" s="241"/>
    </row>
    <row r="59" spans="1:12" ht="75" x14ac:dyDescent="0.25">
      <c r="A59" s="343"/>
      <c r="B59" s="61" t="s">
        <v>106</v>
      </c>
      <c r="C59" s="41" t="s">
        <v>56</v>
      </c>
      <c r="D59" s="62">
        <v>3</v>
      </c>
      <c r="E59" s="149"/>
      <c r="F59" s="150">
        <v>90000</v>
      </c>
      <c r="G59" s="151"/>
      <c r="H59" s="152"/>
      <c r="I59" s="236" t="s">
        <v>154</v>
      </c>
      <c r="J59" s="236">
        <f t="shared" si="4"/>
        <v>90000</v>
      </c>
      <c r="K59" s="246"/>
      <c r="L59" s="246"/>
    </row>
    <row r="60" spans="1:12" ht="60.75" thickBot="1" x14ac:dyDescent="0.3">
      <c r="A60" s="343"/>
      <c r="B60" s="26" t="s">
        <v>61</v>
      </c>
      <c r="C60" s="63" t="s">
        <v>29</v>
      </c>
      <c r="D60" s="64">
        <v>2</v>
      </c>
      <c r="E60" s="153"/>
      <c r="F60" s="154">
        <v>90000</v>
      </c>
      <c r="G60" s="155"/>
      <c r="H60" s="156"/>
      <c r="I60" s="228" t="s">
        <v>155</v>
      </c>
      <c r="J60" s="228"/>
      <c r="K60" s="240"/>
      <c r="L60" s="240">
        <f>F60</f>
        <v>90000</v>
      </c>
    </row>
    <row r="61" spans="1:12" ht="96.75" x14ac:dyDescent="0.25">
      <c r="A61" s="343"/>
      <c r="B61" s="65" t="s">
        <v>62</v>
      </c>
      <c r="C61" s="24" t="s">
        <v>29</v>
      </c>
      <c r="D61" s="59">
        <v>2</v>
      </c>
      <c r="E61" s="141"/>
      <c r="F61" s="115">
        <v>90000</v>
      </c>
      <c r="G61" s="142"/>
      <c r="H61" s="143"/>
      <c r="I61" s="230" t="s">
        <v>155</v>
      </c>
      <c r="J61" s="230"/>
      <c r="K61" s="239"/>
      <c r="L61" s="239">
        <f>F61</f>
        <v>90000</v>
      </c>
    </row>
    <row r="62" spans="1:12" ht="122.25" customHeight="1" x14ac:dyDescent="0.25">
      <c r="A62" s="343"/>
      <c r="B62" s="65" t="s">
        <v>100</v>
      </c>
      <c r="C62" s="24" t="s">
        <v>29</v>
      </c>
      <c r="D62" s="59">
        <v>2</v>
      </c>
      <c r="E62" s="141"/>
      <c r="F62" s="115">
        <f>115000*3</f>
        <v>345000</v>
      </c>
      <c r="G62" s="142"/>
      <c r="H62" s="143"/>
      <c r="I62" s="230" t="s">
        <v>155</v>
      </c>
      <c r="J62" s="230"/>
      <c r="K62" s="239"/>
      <c r="L62" s="239">
        <f t="shared" ref="L62:L65" si="5">F62</f>
        <v>345000</v>
      </c>
    </row>
    <row r="63" spans="1:12" ht="30" x14ac:dyDescent="0.25">
      <c r="A63" s="343"/>
      <c r="B63" s="18" t="s">
        <v>63</v>
      </c>
      <c r="C63" s="24" t="s">
        <v>29</v>
      </c>
      <c r="D63" s="60">
        <v>2</v>
      </c>
      <c r="E63" s="148"/>
      <c r="F63" s="119">
        <v>90000</v>
      </c>
      <c r="G63" s="144"/>
      <c r="H63" s="145"/>
      <c r="I63" s="231" t="s">
        <v>155</v>
      </c>
      <c r="J63" s="231"/>
      <c r="K63" s="241"/>
      <c r="L63" s="239">
        <f t="shared" si="5"/>
        <v>90000</v>
      </c>
    </row>
    <row r="64" spans="1:12" ht="30" x14ac:dyDescent="0.25">
      <c r="A64" s="343"/>
      <c r="B64" s="18" t="s">
        <v>98</v>
      </c>
      <c r="C64" s="24" t="s">
        <v>29</v>
      </c>
      <c r="D64" s="60">
        <v>2</v>
      </c>
      <c r="E64" s="148"/>
      <c r="F64" s="119">
        <v>115000</v>
      </c>
      <c r="G64" s="144"/>
      <c r="H64" s="145"/>
      <c r="I64" s="231" t="s">
        <v>155</v>
      </c>
      <c r="J64" s="231"/>
      <c r="K64" s="241"/>
      <c r="L64" s="239">
        <f t="shared" si="5"/>
        <v>115000</v>
      </c>
    </row>
    <row r="65" spans="1:15" ht="30" x14ac:dyDescent="0.25">
      <c r="A65" s="343"/>
      <c r="B65" s="18" t="s">
        <v>64</v>
      </c>
      <c r="C65" s="24" t="s">
        <v>29</v>
      </c>
      <c r="D65" s="60">
        <v>2</v>
      </c>
      <c r="E65" s="148"/>
      <c r="F65" s="119">
        <v>90000</v>
      </c>
      <c r="G65" s="144"/>
      <c r="H65" s="145"/>
      <c r="I65" s="231" t="s">
        <v>155</v>
      </c>
      <c r="J65" s="231"/>
      <c r="K65" s="241"/>
      <c r="L65" s="239">
        <f t="shared" si="5"/>
        <v>90000</v>
      </c>
    </row>
    <row r="66" spans="1:15" ht="30.75" thickBot="1" x14ac:dyDescent="0.3">
      <c r="A66" s="343"/>
      <c r="B66" s="61" t="s">
        <v>65</v>
      </c>
      <c r="C66" s="24" t="s">
        <v>29</v>
      </c>
      <c r="D66" s="62">
        <v>3</v>
      </c>
      <c r="E66" s="149"/>
      <c r="F66" s="157">
        <v>115000</v>
      </c>
      <c r="G66" s="151"/>
      <c r="H66" s="152"/>
      <c r="I66" s="236" t="s">
        <v>155</v>
      </c>
      <c r="J66" s="236"/>
      <c r="K66" s="246"/>
      <c r="L66" s="246">
        <f>F66</f>
        <v>115000</v>
      </c>
    </row>
    <row r="67" spans="1:15" ht="15.75" thickBot="1" x14ac:dyDescent="0.3">
      <c r="A67" s="336" t="s">
        <v>35</v>
      </c>
      <c r="B67" s="361"/>
      <c r="C67" s="361"/>
      <c r="D67" s="362"/>
      <c r="E67" s="122">
        <f>SUM(E45:E66)</f>
        <v>155000</v>
      </c>
      <c r="F67" s="123">
        <f>SUM(F45:F66)</f>
        <v>1764500</v>
      </c>
      <c r="G67" s="158">
        <f>SUM(G46:G46)</f>
        <v>0</v>
      </c>
      <c r="H67" s="159">
        <f>SUM(H46:H46)</f>
        <v>0</v>
      </c>
      <c r="I67" s="159"/>
      <c r="J67" s="123">
        <f t="shared" ref="J67:L67" si="6">SUM(J45:J66)</f>
        <v>764500</v>
      </c>
      <c r="K67" s="123">
        <f t="shared" si="6"/>
        <v>65000</v>
      </c>
      <c r="L67" s="251">
        <f t="shared" si="6"/>
        <v>935000</v>
      </c>
    </row>
    <row r="68" spans="1:15" ht="15.75" thickBot="1" x14ac:dyDescent="0.3">
      <c r="A68" s="336" t="s">
        <v>36</v>
      </c>
      <c r="B68" s="361"/>
      <c r="C68" s="361"/>
      <c r="D68" s="362"/>
      <c r="E68" s="356">
        <f>SUM(E45:H66)</f>
        <v>1919500</v>
      </c>
      <c r="F68" s="379"/>
      <c r="G68" s="379"/>
      <c r="H68" s="380"/>
      <c r="K68" s="242"/>
      <c r="L68" s="242"/>
    </row>
    <row r="69" spans="1:15" x14ac:dyDescent="0.25">
      <c r="A69" s="381" t="s">
        <v>3</v>
      </c>
      <c r="B69" s="384" t="s">
        <v>37</v>
      </c>
      <c r="C69" s="386" t="s">
        <v>5</v>
      </c>
      <c r="D69" s="386" t="s">
        <v>6</v>
      </c>
      <c r="E69" s="388" t="s">
        <v>39</v>
      </c>
      <c r="F69" s="389"/>
      <c r="G69" s="389"/>
      <c r="H69" s="390"/>
      <c r="K69" s="242"/>
      <c r="L69" s="242"/>
    </row>
    <row r="70" spans="1:15" x14ac:dyDescent="0.25">
      <c r="A70" s="382"/>
      <c r="B70" s="385"/>
      <c r="C70" s="387"/>
      <c r="D70" s="387"/>
      <c r="E70" s="391" t="s">
        <v>9</v>
      </c>
      <c r="F70" s="392"/>
      <c r="G70" s="392"/>
      <c r="H70" s="393"/>
      <c r="K70" s="242"/>
      <c r="L70" s="242"/>
    </row>
    <row r="71" spans="1:15" ht="15.75" thickBot="1" x14ac:dyDescent="0.3">
      <c r="A71" s="383"/>
      <c r="B71" s="385"/>
      <c r="C71" s="387"/>
      <c r="D71" s="387"/>
      <c r="E71" s="89" t="s">
        <v>10</v>
      </c>
      <c r="F71" s="89" t="s">
        <v>11</v>
      </c>
      <c r="G71" s="89" t="s">
        <v>12</v>
      </c>
      <c r="H71" s="93" t="s">
        <v>13</v>
      </c>
      <c r="I71" s="93"/>
      <c r="J71" s="93"/>
      <c r="K71" s="253"/>
      <c r="L71" s="253"/>
    </row>
    <row r="72" spans="1:15" ht="129.75" customHeight="1" x14ac:dyDescent="0.25">
      <c r="A72" s="347" t="s">
        <v>80</v>
      </c>
      <c r="B72" s="222" t="s">
        <v>105</v>
      </c>
      <c r="C72" s="82" t="s">
        <v>102</v>
      </c>
      <c r="D72" s="5">
        <v>2</v>
      </c>
      <c r="E72" s="128"/>
      <c r="F72" s="95">
        <v>160000</v>
      </c>
      <c r="G72" s="160"/>
      <c r="H72" s="161"/>
      <c r="I72" s="161" t="s">
        <v>154</v>
      </c>
      <c r="J72" s="161"/>
      <c r="K72" s="241">
        <f>F72</f>
        <v>160000</v>
      </c>
      <c r="L72" s="241"/>
    </row>
    <row r="73" spans="1:15" ht="62.25" customHeight="1" thickBot="1" x14ac:dyDescent="0.3">
      <c r="A73" s="343"/>
      <c r="B73" s="198" t="s">
        <v>81</v>
      </c>
      <c r="C73" s="199" t="s">
        <v>29</v>
      </c>
      <c r="D73" s="200">
        <v>2</v>
      </c>
      <c r="E73" s="201"/>
      <c r="F73" s="202">
        <v>75000</v>
      </c>
      <c r="G73" s="202"/>
      <c r="H73" s="203"/>
      <c r="I73" s="203" t="s">
        <v>155</v>
      </c>
      <c r="J73" s="203"/>
      <c r="K73" s="244"/>
      <c r="L73" s="244">
        <f>F73</f>
        <v>75000</v>
      </c>
    </row>
    <row r="74" spans="1:15" ht="93.75" customHeight="1" x14ac:dyDescent="0.25">
      <c r="A74" s="348"/>
      <c r="B74" s="205" t="s">
        <v>112</v>
      </c>
      <c r="C74" s="24" t="s">
        <v>29</v>
      </c>
      <c r="D74" s="190">
        <v>2</v>
      </c>
      <c r="E74" s="191"/>
      <c r="F74" s="192">
        <v>90000</v>
      </c>
      <c r="G74" s="192"/>
      <c r="H74" s="193"/>
      <c r="I74" s="193" t="s">
        <v>155</v>
      </c>
      <c r="J74" s="193"/>
      <c r="K74" s="245"/>
      <c r="L74" s="245">
        <f>F74</f>
        <v>90000</v>
      </c>
    </row>
    <row r="75" spans="1:15" ht="67.5" customHeight="1" x14ac:dyDescent="0.25">
      <c r="A75" s="348"/>
      <c r="B75" s="206" t="s">
        <v>78</v>
      </c>
      <c r="C75" s="81" t="s">
        <v>29</v>
      </c>
      <c r="D75" s="207">
        <v>3</v>
      </c>
      <c r="E75" s="208"/>
      <c r="F75" s="160">
        <v>90000</v>
      </c>
      <c r="G75" s="160"/>
      <c r="H75" s="161"/>
      <c r="I75" s="161" t="s">
        <v>155</v>
      </c>
      <c r="J75" s="161"/>
      <c r="K75" s="241"/>
      <c r="L75" s="241">
        <f>F75</f>
        <v>90000</v>
      </c>
    </row>
    <row r="76" spans="1:15" ht="121.5" customHeight="1" thickBot="1" x14ac:dyDescent="0.3">
      <c r="A76" s="348"/>
      <c r="B76" s="80" t="s">
        <v>76</v>
      </c>
      <c r="C76" s="194" t="s">
        <v>77</v>
      </c>
      <c r="D76" s="195">
        <v>1</v>
      </c>
      <c r="E76" s="164"/>
      <c r="F76" s="165">
        <v>240000</v>
      </c>
      <c r="G76" s="166"/>
      <c r="H76" s="167"/>
      <c r="I76" s="234" t="s">
        <v>155</v>
      </c>
      <c r="J76" s="234">
        <f>100000</f>
        <v>100000</v>
      </c>
      <c r="K76" s="244"/>
      <c r="L76" s="244">
        <f>F76-J76</f>
        <v>140000</v>
      </c>
    </row>
    <row r="77" spans="1:15" ht="210.75" thickBot="1" x14ac:dyDescent="0.3">
      <c r="A77" s="349"/>
      <c r="B77" s="42" t="s">
        <v>91</v>
      </c>
      <c r="C77" s="33" t="s">
        <v>113</v>
      </c>
      <c r="D77" s="43">
        <v>2</v>
      </c>
      <c r="E77" s="164"/>
      <c r="F77" s="165">
        <v>17500</v>
      </c>
      <c r="G77" s="166"/>
      <c r="H77" s="167"/>
      <c r="I77" s="234" t="s">
        <v>154</v>
      </c>
      <c r="J77" s="234"/>
      <c r="K77" s="244">
        <f>F77</f>
        <v>17500</v>
      </c>
      <c r="L77" s="244"/>
      <c r="M77" s="79"/>
      <c r="N77" s="76"/>
      <c r="O77" s="76"/>
    </row>
    <row r="78" spans="1:15" ht="15.75" thickBot="1" x14ac:dyDescent="0.3">
      <c r="A78" s="336" t="s">
        <v>35</v>
      </c>
      <c r="B78" s="361"/>
      <c r="C78" s="361"/>
      <c r="D78" s="362"/>
      <c r="E78" s="122">
        <f>SUM(E72:E77)</f>
        <v>0</v>
      </c>
      <c r="F78" s="123">
        <f>SUM(F72:F77)</f>
        <v>672500</v>
      </c>
      <c r="G78" s="158">
        <f>SUM(G77:G77)</f>
        <v>0</v>
      </c>
      <c r="H78" s="159">
        <f>SUM(H77:H77)</f>
        <v>0</v>
      </c>
      <c r="I78" s="159"/>
      <c r="J78" s="123">
        <f t="shared" ref="J78:L78" si="7">SUM(J72:J77)</f>
        <v>100000</v>
      </c>
      <c r="K78" s="123">
        <f t="shared" si="7"/>
        <v>177500</v>
      </c>
      <c r="L78" s="251">
        <f t="shared" si="7"/>
        <v>395000</v>
      </c>
    </row>
    <row r="79" spans="1:15" ht="15.75" thickBot="1" x14ac:dyDescent="0.3">
      <c r="A79" s="336" t="s">
        <v>45</v>
      </c>
      <c r="B79" s="337"/>
      <c r="C79" s="337"/>
      <c r="D79" s="338"/>
      <c r="E79" s="339">
        <f>SUM(E72:H77)</f>
        <v>672500</v>
      </c>
      <c r="F79" s="340"/>
      <c r="G79" s="340"/>
      <c r="H79" s="341"/>
      <c r="K79" s="242"/>
      <c r="L79" s="242"/>
    </row>
    <row r="80" spans="1:15" ht="15.75" thickBot="1" x14ac:dyDescent="0.3">
      <c r="A80" s="336" t="s">
        <v>46</v>
      </c>
      <c r="B80" s="337"/>
      <c r="C80" s="337"/>
      <c r="D80" s="338"/>
      <c r="E80" s="356">
        <f>E68+E79</f>
        <v>2592000</v>
      </c>
      <c r="F80" s="357"/>
      <c r="G80" s="357"/>
      <c r="H80" s="358"/>
      <c r="K80" s="242"/>
      <c r="L80" s="242"/>
    </row>
    <row r="81" spans="1:12" ht="15.75" customHeight="1" thickBot="1" x14ac:dyDescent="0.3">
      <c r="A81" s="336" t="s">
        <v>66</v>
      </c>
      <c r="B81" s="337"/>
      <c r="C81" s="337"/>
      <c r="D81" s="338"/>
      <c r="E81" s="356">
        <f>E40+E80</f>
        <v>4235000</v>
      </c>
      <c r="F81" s="359"/>
      <c r="G81" s="359"/>
      <c r="H81" s="359"/>
      <c r="I81" s="254" t="s">
        <v>163</v>
      </c>
      <c r="J81" s="255">
        <f>J78+J67+J38+J25</f>
        <v>1730000</v>
      </c>
      <c r="K81" s="255">
        <f t="shared" ref="K81:L81" si="8">K78+K67+K38+K25</f>
        <v>275000</v>
      </c>
      <c r="L81" s="255">
        <f t="shared" si="8"/>
        <v>1945000</v>
      </c>
    </row>
    <row r="82" spans="1:12" ht="15.75" customHeight="1" thickBot="1" x14ac:dyDescent="0.3">
      <c r="A82" s="336" t="s">
        <v>67</v>
      </c>
      <c r="B82" s="337"/>
      <c r="C82" s="337"/>
      <c r="D82" s="338"/>
      <c r="E82" s="350"/>
      <c r="F82" s="351"/>
      <c r="G82" s="351"/>
      <c r="H82" s="352"/>
      <c r="K82" s="242"/>
      <c r="L82" s="242"/>
    </row>
    <row r="83" spans="1:12" ht="15.75" thickBot="1" x14ac:dyDescent="0.3">
      <c r="A83" s="336" t="s">
        <v>68</v>
      </c>
      <c r="B83" s="337"/>
      <c r="C83" s="337"/>
      <c r="D83" s="338"/>
      <c r="E83" s="353">
        <f>E81:H81+E82:H82</f>
        <v>4235000</v>
      </c>
      <c r="F83" s="354"/>
      <c r="G83" s="354"/>
      <c r="H83" s="355"/>
      <c r="K83" s="242"/>
      <c r="L83" s="242"/>
    </row>
    <row r="84" spans="1:12" ht="15.75" thickBot="1" x14ac:dyDescent="0.3">
      <c r="A84" s="226"/>
      <c r="B84" s="66"/>
      <c r="C84" s="67"/>
      <c r="D84" s="67"/>
      <c r="E84" s="67"/>
      <c r="F84" s="67"/>
      <c r="G84" s="66"/>
      <c r="H84" s="248"/>
      <c r="I84" s="247"/>
      <c r="J84" s="247"/>
      <c r="K84" s="247"/>
      <c r="L84" s="247"/>
    </row>
    <row r="85" spans="1:12" ht="171.75" customHeight="1" x14ac:dyDescent="0.25">
      <c r="A85" s="249" t="s">
        <v>69</v>
      </c>
      <c r="B85" s="428" t="s">
        <v>156</v>
      </c>
      <c r="C85" s="429"/>
      <c r="D85" s="429"/>
      <c r="E85" s="429"/>
      <c r="F85" s="429"/>
      <c r="G85" s="429"/>
      <c r="H85" s="430"/>
    </row>
    <row r="86" spans="1:12" ht="409.5" customHeight="1" x14ac:dyDescent="0.25">
      <c r="A86" s="250" t="s">
        <v>107</v>
      </c>
      <c r="B86" s="469" t="s">
        <v>157</v>
      </c>
      <c r="C86" s="470"/>
      <c r="D86" s="470"/>
      <c r="E86" s="470"/>
      <c r="F86" s="470"/>
      <c r="G86" s="470"/>
      <c r="H86" s="471"/>
      <c r="I86" s="75"/>
      <c r="J86" s="75"/>
      <c r="K86" s="75"/>
      <c r="L86" s="75"/>
    </row>
    <row r="87" spans="1:12" ht="75.75" customHeight="1" thickBot="1" x14ac:dyDescent="0.3">
      <c r="A87" s="69" t="s">
        <v>108</v>
      </c>
      <c r="B87" s="472" t="s">
        <v>109</v>
      </c>
      <c r="C87" s="473"/>
      <c r="D87" s="473"/>
      <c r="E87" s="473"/>
      <c r="F87" s="473"/>
      <c r="G87" s="473"/>
      <c r="H87" s="474"/>
      <c r="I87" s="70"/>
      <c r="J87" s="70"/>
      <c r="K87" s="70"/>
      <c r="L87" s="70"/>
    </row>
  </sheetData>
  <mergeCells count="67">
    <mergeCell ref="F8:F9"/>
    <mergeCell ref="G8:G9"/>
    <mergeCell ref="A1:H1"/>
    <mergeCell ref="A2:H2"/>
    <mergeCell ref="A3:H3"/>
    <mergeCell ref="A4:A6"/>
    <mergeCell ref="B4:B6"/>
    <mergeCell ref="C4:C6"/>
    <mergeCell ref="D4:D6"/>
    <mergeCell ref="E4:H4"/>
    <mergeCell ref="E5:H5"/>
    <mergeCell ref="A40:D40"/>
    <mergeCell ref="E40:H40"/>
    <mergeCell ref="H8:H9"/>
    <mergeCell ref="A9:A24"/>
    <mergeCell ref="A25:D25"/>
    <mergeCell ref="A26:D26"/>
    <mergeCell ref="E26:H26"/>
    <mergeCell ref="A27:A29"/>
    <mergeCell ref="B27:B29"/>
    <mergeCell ref="C27:C29"/>
    <mergeCell ref="D27:D29"/>
    <mergeCell ref="E27:H27"/>
    <mergeCell ref="B8:B9"/>
    <mergeCell ref="C8:C9"/>
    <mergeCell ref="D8:D9"/>
    <mergeCell ref="E8:E9"/>
    <mergeCell ref="E28:H28"/>
    <mergeCell ref="A31:A36"/>
    <mergeCell ref="A38:D38"/>
    <mergeCell ref="A39:D39"/>
    <mergeCell ref="E39:H39"/>
    <mergeCell ref="A42:A44"/>
    <mergeCell ref="B42:B44"/>
    <mergeCell ref="C42:C44"/>
    <mergeCell ref="D42:D44"/>
    <mergeCell ref="E42:H42"/>
    <mergeCell ref="E43:H43"/>
    <mergeCell ref="E79:H79"/>
    <mergeCell ref="A80:D80"/>
    <mergeCell ref="E80:H80"/>
    <mergeCell ref="A45:A66"/>
    <mergeCell ref="A67:D67"/>
    <mergeCell ref="A68:D68"/>
    <mergeCell ref="E68:H68"/>
    <mergeCell ref="A69:A71"/>
    <mergeCell ref="B69:B71"/>
    <mergeCell ref="C69:C71"/>
    <mergeCell ref="D69:D71"/>
    <mergeCell ref="E69:H69"/>
    <mergeCell ref="E70:H70"/>
    <mergeCell ref="L8:L9"/>
    <mergeCell ref="B85:H85"/>
    <mergeCell ref="B86:H86"/>
    <mergeCell ref="B87:H87"/>
    <mergeCell ref="I8:I9"/>
    <mergeCell ref="J8:J9"/>
    <mergeCell ref="K8:K9"/>
    <mergeCell ref="A81:D81"/>
    <mergeCell ref="E81:H81"/>
    <mergeCell ref="A82:D82"/>
    <mergeCell ref="E82:H82"/>
    <mergeCell ref="A83:D83"/>
    <mergeCell ref="E83:H83"/>
    <mergeCell ref="A72:A77"/>
    <mergeCell ref="A78:D78"/>
    <mergeCell ref="A79:D79"/>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DABD18B4E3342ADC48E4AB658DD95" ma:contentTypeVersion="11" ma:contentTypeDescription="Crée un document." ma:contentTypeScope="" ma:versionID="6c65c03ed5cb63d9afa8f8232918d0fd">
  <xsd:schema xmlns:xsd="http://www.w3.org/2001/XMLSchema" xmlns:xs="http://www.w3.org/2001/XMLSchema" xmlns:p="http://schemas.microsoft.com/office/2006/metadata/properties" xmlns:ns2="7efd63c4-653a-4d21-8d00-2effe4579461" xmlns:ns3="c15478a5-0be8-4f5d-8383-b307d5ba8bf6" targetNamespace="http://schemas.microsoft.com/office/2006/metadata/properties" ma:root="true" ma:fieldsID="9720ffeea9911d6c4eea48c781d4e5aa" ns2:_="" ns3:_="">
    <xsd:import namespace="7efd63c4-653a-4d21-8d00-2effe4579461"/>
    <xsd:import namespace="c15478a5-0be8-4f5d-8383-b307d5ba8b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d63c4-653a-4d21-8d00-2effe4579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5478a5-0be8-4f5d-8383-b307d5ba8bf6"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5E9227-9B8B-4912-B426-5B40603B52F8}"/>
</file>

<file path=customXml/itemProps2.xml><?xml version="1.0" encoding="utf-8"?>
<ds:datastoreItem xmlns:ds="http://schemas.openxmlformats.org/officeDocument/2006/customXml" ds:itemID="{9BCEBC8F-13AD-4B03-B9ED-997DFD413A1D}"/>
</file>

<file path=customXml/itemProps3.xml><?xml version="1.0" encoding="utf-8"?>
<ds:datastoreItem xmlns:ds="http://schemas.openxmlformats.org/officeDocument/2006/customXml" ds:itemID="{27F554EA-D0EE-46C3-8CA5-E1FF1B300B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ABP</vt:lpstr>
      <vt:lpstr>Collab Courses</vt:lpstr>
      <vt:lpstr>Funding Gap</vt:lpstr>
      <vt:lpstr>Funding Sources</vt:lpstr>
      <vt:lpstr>ABP!Print_Area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Julien MEHAMHA</dc:creator>
  <cp:lastModifiedBy>Ron Kamwendo</cp:lastModifiedBy>
  <cp:lastPrinted>2016-01-27T10:22:35Z</cp:lastPrinted>
  <dcterms:created xsi:type="dcterms:W3CDTF">2016-01-21T22:18:11Z</dcterms:created>
  <dcterms:modified xsi:type="dcterms:W3CDTF">2016-01-27T21:50:59Z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0x010100772DABD18B4E3342ADC48E4AB658DD95</vt:lpwstr>
  </property>
</Properties>
</file>